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C:\Users\hiarc\Dropbox (UW START)\START_167_COVID-19 in Pregnancy and Infancy Weekly Digest\Working Files\Final Digests\"/>
    </mc:Choice>
  </mc:AlternateContent>
  <xr:revisionPtr revIDLastSave="0" documentId="13_ncr:1_{79E89B1C-2641-4ED1-B4A6-B8E3261D4857}" xr6:coauthVersionLast="45" xr6:coauthVersionMax="45" xr10:uidLastSave="{00000000-0000-0000-0000-000000000000}"/>
  <bookViews>
    <workbookView xWindow="-98" yWindow="-98" windowWidth="20715" windowHeight="13276" tabRatio="854" activeTab="3" xr2:uid="{00000000-000D-0000-FFFF-FFFF00000000}"/>
  </bookViews>
  <sheets>
    <sheet name="Description" sheetId="4" r:id="rId1"/>
    <sheet name="Articles" sheetId="5" r:id="rId2"/>
    <sheet name="Calculations (Hide)" sheetId="9" r:id="rId3"/>
    <sheet name="Article Dashboard" sheetId="11" r:id="rId4"/>
    <sheet name="Search Terms and Databases" sheetId="3" r:id="rId5"/>
    <sheet name="Clinical Trials" sheetId="12" r:id="rId6"/>
  </sheets>
  <definedNames>
    <definedName name="_xlnm._FilterDatabase" localSheetId="1" hidden="1">Articles!$A$1:$AI$131</definedName>
    <definedName name="_xlchart.v1.0" hidden="1">'Calculations (Hide)'!$G$29</definedName>
    <definedName name="_xlchart.v1.1" hidden="1">'Calculations (Hide)'!$D$30</definedName>
    <definedName name="_xlchart.v1.2" hidden="1">'Calculations (Hide)'!$E$29:$N$29</definedName>
    <definedName name="_xlchart.v1.3" hidden="1">'Calculations (Hide)'!$E$30:$N$30</definedName>
    <definedName name="data">#REF!</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9" l="1"/>
  <c r="F3" i="5" l="1"/>
  <c r="F66" i="5" l="1"/>
  <c r="F67" i="5"/>
  <c r="F79" i="5"/>
  <c r="F130" i="5"/>
  <c r="F8" i="5"/>
  <c r="F11" i="5"/>
  <c r="F68" i="5"/>
  <c r="F129" i="5"/>
  <c r="F13" i="5"/>
  <c r="F21" i="5"/>
  <c r="F126" i="5"/>
  <c r="F69" i="5"/>
  <c r="F22" i="5"/>
  <c r="F131" i="5"/>
  <c r="F18" i="5"/>
  <c r="F70" i="5"/>
  <c r="F36" i="5"/>
  <c r="F23" i="5"/>
  <c r="F24" i="5"/>
  <c r="F71" i="5"/>
  <c r="F37" i="5"/>
  <c r="F38" i="5"/>
  <c r="F54" i="5"/>
  <c r="F27" i="5"/>
  <c r="F28" i="5"/>
  <c r="F25" i="5"/>
  <c r="F39" i="5"/>
  <c r="F128" i="5"/>
  <c r="F40" i="5"/>
  <c r="F41" i="5"/>
  <c r="F42" i="5"/>
  <c r="F55" i="5"/>
  <c r="F56" i="5"/>
  <c r="F57" i="5"/>
  <c r="F58" i="5"/>
  <c r="F59" i="5"/>
  <c r="F74" i="5"/>
  <c r="F75" i="5"/>
  <c r="F117" i="5"/>
  <c r="F120" i="5"/>
  <c r="F118" i="5"/>
  <c r="F122" i="5"/>
  <c r="F121" i="5"/>
  <c r="F123" i="5"/>
  <c r="F119" i="5"/>
  <c r="F125" i="5"/>
  <c r="F124" i="5"/>
  <c r="F127" i="5"/>
  <c r="F26" i="5"/>
  <c r="F53" i="5"/>
  <c r="F60" i="5"/>
  <c r="F61" i="5"/>
  <c r="F62" i="5"/>
  <c r="F76" i="5"/>
  <c r="F77" i="5"/>
  <c r="F7" i="5"/>
  <c r="F14" i="5"/>
  <c r="F9" i="5"/>
  <c r="F15" i="5"/>
  <c r="F12" i="5"/>
  <c r="F78" i="5"/>
  <c r="F65" i="5"/>
  <c r="F4" i="5"/>
  <c r="F43" i="5"/>
  <c r="F16" i="5"/>
  <c r="F17" i="5"/>
  <c r="F19" i="5"/>
  <c r="F29" i="5"/>
  <c r="F72" i="5"/>
  <c r="F73" i="5"/>
  <c r="F5" i="5"/>
  <c r="F20" i="5"/>
  <c r="F30" i="5"/>
  <c r="F44" i="5"/>
  <c r="F31" i="5"/>
  <c r="F32" i="5"/>
  <c r="F45" i="5"/>
  <c r="F46" i="5"/>
  <c r="F47" i="5"/>
  <c r="F48" i="5"/>
  <c r="F63" i="5"/>
  <c r="F80" i="5"/>
  <c r="F33" i="5"/>
  <c r="F87" i="5"/>
  <c r="F2" i="5"/>
  <c r="F34" i="5"/>
  <c r="F35" i="5"/>
  <c r="F91" i="5"/>
  <c r="F92" i="5"/>
  <c r="F49" i="5"/>
  <c r="F94" i="5"/>
  <c r="F95" i="5"/>
  <c r="F50" i="5"/>
  <c r="F10" i="5"/>
  <c r="F51" i="5"/>
  <c r="F52" i="5"/>
  <c r="F100" i="5"/>
  <c r="F101" i="5"/>
  <c r="F102" i="5"/>
  <c r="F64" i="5"/>
  <c r="F104" i="5"/>
  <c r="F85" i="5"/>
  <c r="F81" i="5"/>
  <c r="F110" i="5"/>
  <c r="F82" i="5"/>
  <c r="F83" i="5"/>
  <c r="F99" i="5"/>
  <c r="F84" i="5"/>
  <c r="F86" i="5"/>
  <c r="F88" i="5"/>
  <c r="F89" i="5"/>
  <c r="F90" i="5"/>
  <c r="F96" i="5"/>
  <c r="F112" i="5"/>
  <c r="F113" i="5"/>
  <c r="F116" i="5"/>
  <c r="F97" i="5"/>
  <c r="F98" i="5"/>
  <c r="F93" i="5"/>
  <c r="F103" i="5"/>
  <c r="F105" i="5"/>
  <c r="F106" i="5"/>
  <c r="F107" i="5"/>
  <c r="F108" i="5"/>
  <c r="F109" i="5"/>
  <c r="F115" i="5"/>
  <c r="F114" i="5"/>
  <c r="F111" i="5"/>
  <c r="F6" i="5"/>
  <c r="K2" i="12" l="1"/>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M30" i="9"/>
  <c r="I30" i="9"/>
  <c r="L30" i="9"/>
  <c r="H30" i="9"/>
  <c r="E30" i="9"/>
  <c r="K30" i="9"/>
  <c r="G30" i="9"/>
  <c r="N30" i="9"/>
  <c r="J30" i="9"/>
  <c r="O30" i="9"/>
  <c r="F30" i="9"/>
  <c r="G19" i="9" l="1"/>
  <c r="D20" i="11" s="1"/>
  <c r="G18" i="9"/>
  <c r="D19" i="11" s="1"/>
  <c r="D18" i="11"/>
  <c r="G12" i="9" l="1"/>
  <c r="D12" i="11" s="1"/>
  <c r="G11" i="9"/>
  <c r="D11" i="11" s="1"/>
  <c r="G6" i="9"/>
  <c r="D9" i="11" s="1"/>
  <c r="G5" i="9"/>
  <c r="D8" i="11" s="1"/>
  <c r="D14" i="11"/>
  <c r="D15" i="11"/>
  <c r="D16" i="11"/>
  <c r="D6" i="11"/>
  <c r="E16" i="11" l="1"/>
  <c r="E14" i="11"/>
  <c r="E20" i="11"/>
  <c r="E18" i="11"/>
  <c r="E19" i="11"/>
  <c r="E15" i="11"/>
  <c r="E12" i="11"/>
  <c r="E8" i="11"/>
  <c r="E9" i="11"/>
  <c r="E11" i="11"/>
</calcChain>
</file>

<file path=xl/sharedStrings.xml><?xml version="1.0" encoding="utf-8"?>
<sst xmlns="http://schemas.openxmlformats.org/spreadsheetml/2006/main" count="6662" uniqueCount="2102">
  <si>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</si>
  <si>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</si>
  <si>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</si>
  <si>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</si>
  <si>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</si>
  <si>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</si>
  <si>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</si>
  <si>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</si>
  <si>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</si>
  <si>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</si>
  <si>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</si>
  <si>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</si>
  <si>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</si>
  <si>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</si>
  <si>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</si>
  <si>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</si>
  <si>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</si>
  <si>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</si>
  <si>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</si>
  <si>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</si>
  <si>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</si>
  <si>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</si>
  <si>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</si>
  <si>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</si>
  <si>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</si>
  <si>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</si>
  <si>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</si>
  <si>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</si>
  <si>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</si>
  <si>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</si>
  <si>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</si>
  <si>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</si>
  <si>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</si>
  <si>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</si>
  <si>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</si>
  <si>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</si>
  <si>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</si>
  <si>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</si>
  <si>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</si>
  <si>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</si>
  <si>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</si>
  <si>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</si>
  <si>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t>PREG/NEO - CLINICAL PRESENTATION</t>
  </si>
  <si>
    <r>
      <t xml:space="preserve">Measurement field: </t>
    </r>
    <r>
      <rPr>
        <sz val="10.5"/>
        <color rgb="FF000000"/>
        <rFont val="Arial"/>
        <family val="2"/>
      </rPr>
      <t>“Yes”/blank if references the following:</t>
    </r>
  </si>
  <si>
    <t xml:space="preserve">• Studies that report clinical presentation of COVID-19 (usually case studies/series) </t>
  </si>
  <si>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</si>
  <si>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</si>
  <si>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</si>
  <si>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</si>
  <si>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t xml:space="preserve">PREG/NEO - ADVERSE OUTCOMES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</si>
  <si>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</si>
  <si>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Studies on adverse birth outcomes (e.g., miscarriage, still birth, preterm birth)</t>
  </si>
  <si>
    <r>
      <t>• Studies on adverse maternal outcomes (e.g., preeclampsia)</t>
    </r>
    <r>
      <rPr>
        <b/>
        <sz val="10.5"/>
        <color rgb="FF000000"/>
        <rFont val="Arial"/>
        <family val="2"/>
      </rPr>
      <t xml:space="preserve"> </t>
    </r>
  </si>
  <si>
    <t xml:space="preserve">PREG/NEO - TREATMENT/VACCINES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</si>
  <si>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</si>
  <si>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Studies on treatment for COVID-19 infections and symptom alleviation among pregnant women and/or neonates</t>
  </si>
  <si>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</si>
  <si>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</si>
  <si>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</si>
  <si>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</si>
  <si>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</si>
  <si>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</si>
  <si>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</si>
  <si>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</si>
  <si>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</si>
  <si>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</si>
  <si>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xml:space="preserve">CU5 - TREATMENT/VACCINES </t>
  </si>
  <si>
    <t>• Studies on treatment for COVID-19 infections and symptom alleviation among children under 5 years</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</si>
  <si>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</si>
  <si>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</si>
  <si>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</si>
  <si>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</si>
  <si>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</si>
  <si>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</si>
  <si>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</si>
  <si>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</si>
  <si>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</si>
  <si>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</si>
  <si>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</si>
  <si>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</si>
  <si>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</si>
  <si>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</si>
  <si>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</si>
  <si>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</si>
  <si>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Trial title</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</si>
  <si>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</si>
  <si>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</si>
  <si>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</si>
  <si>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</si>
  <si>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</si>
  <si>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</si>
  <si>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</si>
  <si>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</si>
  <si>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</si>
  <si>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</si>
  <si>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</si>
  <si>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</si>
  <si>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</si>
  <si>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</si>
  <si>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</si>
  <si>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</si>
  <si>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</si>
  <si>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</si>
  <si>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</si>
  <si>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</si>
  <si>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</si>
  <si>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PREG/NEO - ADVERSE OUTCOMES</t>
  </si>
  <si>
    <t>PREG/NEO - TREATMENT/ VACCINES</t>
  </si>
  <si>
    <t>CU5 - INFANTS</t>
  </si>
  <si>
    <t>CU5 - BURDEN</t>
  </si>
  <si>
    <t>CU5 - RISK FACTORS</t>
  </si>
  <si>
    <t>CU5 - TREATMENT/ VACCINES</t>
  </si>
  <si>
    <t>MTCT -  RISK</t>
  </si>
  <si>
    <t>Cohort study</t>
  </si>
  <si>
    <t>LMIC/HIC</t>
  </si>
  <si>
    <t>Multi-country</t>
  </si>
  <si>
    <t>Review</t>
  </si>
  <si>
    <t>USA</t>
  </si>
  <si>
    <t>Descriptive study</t>
  </si>
  <si>
    <t>HIC</t>
  </si>
  <si>
    <t>Italy</t>
  </si>
  <si>
    <t>China</t>
  </si>
  <si>
    <t>N/A</t>
  </si>
  <si>
    <t>Editorial/commentary/guidance</t>
  </si>
  <si>
    <t>Modelling study</t>
  </si>
  <si>
    <t>Germany</t>
  </si>
  <si>
    <t>Cross-sectional study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</si>
  <si>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</si>
  <si>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</si>
  <si>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</si>
  <si>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</si>
  <si>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</si>
  <si>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</si>
  <si>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</si>
  <si>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</si>
  <si>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</si>
  <si>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</si>
  <si>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</si>
  <si>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</si>
  <si>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</si>
  <si>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</si>
  <si>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</si>
  <si>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</si>
  <si>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</si>
  <si>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</si>
  <si>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</si>
  <si>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</si>
  <si>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</si>
  <si>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</si>
  <si>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</si>
  <si>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</si>
  <si>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</si>
  <si>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</si>
  <si>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United States</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</si>
  <si>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</si>
  <si>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</si>
  <si>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</si>
  <si>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</si>
  <si>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</si>
  <si>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</si>
  <si>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</si>
  <si>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</si>
  <si>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</si>
  <si>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</si>
  <si>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</si>
  <si>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</si>
  <si>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</si>
  <si>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</si>
  <si>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</si>
  <si>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</si>
  <si>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</si>
  <si>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</si>
  <si>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</si>
  <si>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</si>
  <si>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</si>
  <si>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</si>
  <si>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</si>
  <si>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</si>
  <si>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</si>
  <si>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Coronavirus-related articles as identified through the CDC database, with title and abstract searches for preg*, delivery, labor but NOT laborat*, natal, neonat*, infan*, newborn, pediatr*, obstetr*, child</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</si>
  <si>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</si>
  <si>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</si>
  <si>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</si>
  <si>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</si>
  <si>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</si>
  <si>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</si>
  <si>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Case-control study</t>
  </si>
  <si>
    <t>Ecological study</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</si>
  <si>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</si>
  <si>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</si>
  <si>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</si>
  <si>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</si>
  <si>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</si>
  <si>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</si>
  <si>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</si>
  <si>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</si>
  <si>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</si>
  <si>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</si>
  <si>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</si>
  <si>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</si>
  <si>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</si>
  <si>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</si>
  <si>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</si>
  <si>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</si>
  <si>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</si>
  <si>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</si>
  <si>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Mixed methods study</t>
  </si>
  <si>
    <t>Norway</t>
  </si>
  <si>
    <t>Belgium</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</si>
  <si>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</si>
  <si>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</si>
  <si>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</si>
  <si>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</si>
  <si>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</si>
  <si>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</si>
  <si>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</si>
  <si>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</si>
  <si>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</si>
  <si>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</si>
  <si>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</si>
  <si>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</si>
  <si>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</si>
  <si>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Pre-post study</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</si>
  <si>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</si>
  <si>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</si>
  <si>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</si>
  <si>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</si>
  <si>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</si>
  <si>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</si>
  <si>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</si>
  <si>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</si>
  <si>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</si>
  <si>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</si>
  <si>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</si>
  <si>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</si>
  <si>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</si>
  <si>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</si>
  <si>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</si>
  <si>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</si>
  <si>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</si>
  <si>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</si>
  <si>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</si>
  <si>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</si>
  <si>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</si>
  <si>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</si>
  <si>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</si>
  <si>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</si>
  <si>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</si>
  <si>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</si>
  <si>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</si>
  <si>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</si>
  <si>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Pre-print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</si>
  <si>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</si>
  <si>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</si>
  <si>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</si>
  <si>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</si>
  <si>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</si>
  <si>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</si>
  <si>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</si>
  <si>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</si>
  <si>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</si>
  <si>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</si>
  <si>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[Application of pulmonary ultrasound in the diagnosis of COVID-19 pneumonia in neonates]</t>
  </si>
  <si>
    <t>Objective: To investigate the application of pulmonary ultrasound in the diagnosis of neonatal COVID-19. Methods: In this retrospective study, the clinical data of 5 infants, who were admitted to the Department of Neonatology in Wuhan Children's Hospital from 31(st) January to 25(th) February 2020, were collected. Bedsides pulmondary ultrasound was conducted on admission, during the hospitalization, and before discharge, the result were compared with the chest X-ray or CT done at the same time. Results: Among the 5 cases who aged 1-18 days, 3 were male. The main clinical manifestations were respiratory and gastrointestinal symptoms. The pulmonary ultrasonography on admission showed abnormal pleural line and pulmonary edema of different severity in all 5 cases, presented as increase and fusion of B-line, and pulmonary interstitial syndrome; among them, one case also had a small-range consolidation. The chest CT on admission showed no obvious parenchymal infiltration in 2 cases, small strip or patchy high-density shadow in 2 cases, and ground glass change in one case. The re-examination of ultrosound during the hospitalization and at discharge showed improvement in all cases and were consistent with the chest X-ray taken at the same time. Conclusions: The main changes on the pulmonary ultrasonography in neonates with COVID-19 pneumonia are increase and fusion of B-line, abnormal pleural line, and alveolar interstitial syndrome, and may coexist with small range of pulmonary consolidation. The sensitivity of pulmonary ultrasound is higher than that of chest X-ray and CT in the diagnosis of pulmonary edema, and could be used in monitoring and evaluation of the disease.</t>
  </si>
  <si>
    <t>https://pubmed.ncbi.nlm.nih.gov/32392948/</t>
  </si>
  <si>
    <t>Feng XY, Tao XW, Zeng LK, Wang WQ, Li G.</t>
  </si>
  <si>
    <t>Zhonghua Er Ke Za Zhi</t>
  </si>
  <si>
    <t>10.3760/cma.j.cn112140-20200228-00154</t>
  </si>
  <si>
    <t>Chinese</t>
  </si>
  <si>
    <t>Yes</t>
  </si>
  <si>
    <t/>
  </si>
  <si>
    <t>COVID19: potential cardiovascular issues in pediatric patients</t>
  </si>
  <si>
    <t>The novel severe acute respiratory syndrome coronavirus 2 (SARS-COV 2) has rapidly spread worldwide with increasing hospitalization and mortality rate. Ongoing studies and accumulated data are de- tailing the features and the effects of the new coronavirus disease 19 (COVID 19) in the adult population, and cardiovascular involvement is emerging as the most significant and life-threatening complication, with an in- creased risk of morbidity and mortality in patients with underlying cardiovascular disease. At present, though the limited data on the effects of COVID 19 in pediatric patients, children seem to count for a little proportion of SARS-COV 2 infection, and present with less severe disease and effects However infants and toddlers are at risk of developing critical course. The disease has a range of clinical presentations in children, for which the potential need for further investigation of myocardial injury and cardiovascular issues should be kept in mind to avoid misdiagnosing severe clinical entities. Overlapping with Kawasaki disease is a concern, particularly the incomplete and atypical form. We aim to summarize the initial considerations and potential cardiovascular implications of COVID-19 for children and patients with congenital heart disease.</t>
  </si>
  <si>
    <t>https://www.mattioli1885journals.com/index.php/actabiomedica/article/view/9655/8790</t>
  </si>
  <si>
    <t>Bertoncelli D, Guidarini M, Della Greca A, Ratti C, Falcinella F, Iovane B, Dutto ML, Caffarelli C, Tchana B.</t>
  </si>
  <si>
    <t>Acta Biomed</t>
  </si>
  <si>
    <t>10.23750/abm.v91i2.9655</t>
  </si>
  <si>
    <t>Novel coronavirus infection and children</t>
  </si>
  <si>
    <t xml:space="preserve">Background and aim: Coronavirus disease 2019 (COVID-19) is caused by the severe acute respira-tory  syndrome  coronavirus  2  (SARS-CoV-2).  Its  outbreak  in  many  states  of  the  world,  forced  the  World  Health Organization (WHO) to declare a pandemic. Currently, COVID-19 has infected 1 991 562 patients causing 130 885 deaths globally as of 16 April 2020. The aim of this review is to underline the epidemiological, clinical and management characteristics in children affected by COVID-19. Methods: We searched Pubmed, from January to April 2020, for the following search terms: “COVID-19”, “children”, “SARS-COV2”, “com-plications”, “epidemiology”, “clinical features”, focusing our attention mostly on epidemiology and symptoms of COVID-19 in children. Results: Usually, infants and children present milder symptoms of the disease with a better outcome than adults. Consequently, children may be considered an infection reservoir that may play a role as spreader of the infection in community. </t>
  </si>
  <si>
    <t>https://www.mattioli1885journals.com/index.php/actabiomedica/article/view/9586/8759</t>
  </si>
  <si>
    <t>Cavallo F, Rossi N, Chiarelli F.</t>
  </si>
  <si>
    <t>10.23750/abm.v91i2.9586</t>
  </si>
  <si>
    <t>Caring for Critically Ill Adults With Coronavirus Disease 2019 in a PICU: Recommendations by Dual Trained Intensivists</t>
  </si>
  <si>
    <t>Objective: In the midst of the severe acute respiratory syndrome coronavirus 2 pandemic, which causes coronavirus disease 2019, there is a recognized need to expand critical care services and beds beyond the traditional boundaries. There is considerable concern that widespread infection will result in a surge of critically ill patients that will overwhelm our present adult ICU capacity. In this setting, one proposal to add "surge capacity" has been the use of PICU beds and physicians to care for these critically ill adults.
Design: Narrative review/perspective.
Setting: Not applicable.
Patients: Not applicable.
Interventions: None.
Measurements and main results: The virus's high infectivity and prolonged asymptomatic shedding have resulted in an exponential growth in the number of cases in the United States within the past weeks with many (up to 6%) developing acute respiratory distress syndrome mandating critical care services. Coronavirus disease 2019 critical illness appears to be primarily occurring in adults. Although pediatric intensivists are well versed in the care of acute respiratory distress syndrome from viral pneumonia, the care of differing aged adult populations presents some unique challenges. In this statement, a team of adult and pediatric-trained critical care physicians provides guidance on common "adult" issues that may be encountered in the care of these patients and how they can best be managed in a PICU.
Conclusions: This concise scientific statement includes references to the most recent and relevant guidelines and clinical trials that shape management decisions. The intention is to assist PICUs and intensivists in rapidly preparing for care of adult coronavirus disease 2019 patients should the need arise.</t>
  </si>
  <si>
    <t>https://doi.org/10.1097/pcc.0000000000002429</t>
  </si>
  <si>
    <t>Remy KE, Verhoef PA, Malone JR, Ruppe MD, Kaselitz TB, Lodeserto F, Hirshberg EL, Slonim A, Dezfulian C.</t>
  </si>
  <si>
    <t>Pediatr Crit Care Med</t>
  </si>
  <si>
    <t>10.1097/PCC.0000000000002429</t>
  </si>
  <si>
    <t>Wider collateral damage to children in the UK because of the social distancing measures designed to reduce the impact of COVID-19 in adults</t>
  </si>
  <si>
    <t>None Available</t>
  </si>
  <si>
    <t>https://doi.org/10.1136/bmjpo-2020-000701</t>
  </si>
  <si>
    <t>Crawley E, Loades M, Feder G, Logan S, Redwood S, Macleod J.</t>
  </si>
  <si>
    <t>BMJ Paediatr Open</t>
  </si>
  <si>
    <t>10.1136/bmjpo-2020-000701</t>
  </si>
  <si>
    <t>Coronavirus in pregnancy. What we know so far?</t>
  </si>
  <si>
    <t>Coronaviruses are a group of viruses which, even if they are affecting mainly mammals and birds, could be transmitted to humans, generating common cold. The new virus strain is named SARS-CoV-2 and has 85% sequence similarity to SARS-CoV. Until now, it has caused more than 100 000 confirmed cases of infection and almost 5000 deaths, having a mortality rate of 4%. All information (symptoms, signs, management, complications) are taken from the other pandemic infections (SARS, MERS). Information about viral infection concerning pregnant women are limited and are common to other SARS infections. There are very few cases of pregnant patients infected with SARS-CoV-2 and studies are ongoing.</t>
  </si>
  <si>
    <t>Mar 2020</t>
  </si>
  <si>
    <t>https://www.ncbi.nlm.nih.gov/pmc/articles/PMC7221278/</t>
  </si>
  <si>
    <t>Anca Marina C, Gheorghe P, Anca Maria P.</t>
  </si>
  <si>
    <t>Maedica (Buchar)</t>
  </si>
  <si>
    <t>10.26574/maedica.2020.15.1.6</t>
  </si>
  <si>
    <t>Management of covid-19: a practical guideline for maternal and newborn health care providers in Sub-Saharan Africa</t>
  </si>
  <si>
    <t>COVID-19 is a pandemic that is currently ravaging the world. Infection rate is steadily increasing in Sub-Saharan Africa. Pregnant women and their infants may suffer severe illnesses due to their lower immunity. This guideline prepares and equips clinicians working in the maternal and newborn sections in the sub-region to manage COVID-19 during pregnancy and childbirth.</t>
  </si>
  <si>
    <t>https://doi.org/10.1080/14767058.2020.1763948</t>
  </si>
  <si>
    <t>Nigeria (sub-Saharan African countries)</t>
  </si>
  <si>
    <t>Ezenwa BN, Fajolu IB, Akinajo OR, Makwe CC, Oluwole AA, Akase IE, Afolabi BB, Ezeaka VC.</t>
  </si>
  <si>
    <t>J Matern Fetal Neonatal Med</t>
  </si>
  <si>
    <t>10.1080/14767058.2020.1763948</t>
  </si>
  <si>
    <t>Chloroquine and hydroxychloroquine during pregnancy: What do we know?</t>
  </si>
  <si>
    <t>https://doi.org/10.1016/j.therap.2020.05.004</t>
  </si>
  <si>
    <t>Lacroix I, BÃ©nÃ©vent J, Damase-Michel C.</t>
  </si>
  <si>
    <t>Therapie</t>
  </si>
  <si>
    <t>10.1016/j.therap.2020.05.004</t>
  </si>
  <si>
    <t>How to reduce the potential risk of vertical transmission of SARS-CoV-2 during vaginal delivery?</t>
  </si>
  <si>
    <t>The risk of vertical transmission during vaginal delivery in COVID-19 pregnant patients is currently a topic of debate. Obstetric norms on vaginal birth assistance to reduce the potential risk of perinatal infection should be promoted by ensuring that the risk of contamination from maternal anus and faecal material is reduced during vaginal delivery.</t>
  </si>
  <si>
    <t>https://doi.org/10.1016/j.ejogrb.2020.04.065</t>
  </si>
  <si>
    <t>Italy, UK</t>
  </si>
  <si>
    <t>Carosso A, Cosma S, Serafini P, Benedetto C, Mahmood T.</t>
  </si>
  <si>
    <t>Eur J Obstet Gynecol Reprod Biol</t>
  </si>
  <si>
    <t>10.1016/j.ejogrb.2020.04.065</t>
  </si>
  <si>
    <t>Allergy and asthma in children and adolescents during the COVID outbreak: what we know and how we could prevent allergy and asthma flares?</t>
  </si>
  <si>
    <t>Coronavirus disease 2019 (COVID-19) pandemic is affecting people at any age with a more severe course in patients with chronic diseases or comorbidities, males and elderly patients. The Center for Disease Control and Prevention (CDC) initially proposed that patients with chronic lung diseases, including moderate-severe asthma, and allergy may have a higher risk of developing severe COVID-19 than otherwise healthy people (https://www.cdc.gov/coronavirus/2019-ncov/specific-groups/asthma.html).</t>
  </si>
  <si>
    <t>https://doi.org/10.1111/all.14369</t>
  </si>
  <si>
    <t>Licari A, Votto M, Brambilla I, Castagnoli R, Piccotti E, Olcese R, Tosca MA, Ciprandi G, Luigi Marseglia G.</t>
  </si>
  <si>
    <t>Allergy</t>
  </si>
  <si>
    <t>10.1111/all.14369</t>
  </si>
  <si>
    <t>The changing landscape of SARS-CoV-2: Implications for the maternal-infant dyad</t>
  </si>
  <si>
    <t>The COVID-19 pandemic represents the greatest challenge to date faced by the medical community in the 21st century. The rate of rapid dissemination, magnitude of viral contagiousness, person to person transmission at an asymptomatic phase of illness pose a unique and dangerous challenge for all patients, including neonatal and obstetric patients. Although scientific understanding of the pathophysiology of the disease, nature of transmission, and efficacy of mitigation strategies grow, neither a cure or vaccine have been developed. While COVID-19 is primarily a disease of older patients, infection is now seen across all age demographics with reports of illness in pregnant patients and infants. Altered hormone status and predominance of Th-2 immune helper cells may result in increased predisposition to SARS-CoV-2. Case reports of pregnant patients demonstrate a clinical presentation comparable to non-pregnant adults, but evidence of vertical transmission to the fetus is controversial. Neonatal reports demonstrate an inconsistent and non-specific phenotype, and it is often difficult to separate COVID-19 from the underlying conditions of prematurity or bacterial infection. The development of international registries to enable risk profiling of COVID-19 positive pregnant mothers and/or their offspring may facilitate the development of enhanced mitigation strategies, medical treatments and effective vaccinations.</t>
  </si>
  <si>
    <t>https://doi.org/10.3233/npm-200460</t>
  </si>
  <si>
    <t>Elgin TG, Fricke EM, Hernandez Reyes ME, Tsimis ME, Leslein NS, Thomas BA, Sato TS, McNamara PJ.</t>
  </si>
  <si>
    <t>J Neonatal Perinatal Med</t>
  </si>
  <si>
    <t>10.3233/NPM-200460</t>
  </si>
  <si>
    <t>Characterisation of COVID-19 Pandemic in Paediatric Age Group: A Systematic Review and Meta-Analysis</t>
  </si>
  <si>
    <t>Background: Coronavirus disease 2019 (COVID-19) is a pandemic first originated in Wuhan the capital of Hubei province, China in December 2019 and then spread globally. It is caused by SARS-CoV-2. Until 1st April 2020, the number of cases worldwide was recorded to be 823,626 with 40,598 deaths. Most of the reported cases were adults with few cases described in children and neonates.
Objectives: We performed a systematic review and meta-analysis to analyse the disease characterisation in paediatric age group including the possibility of vertical transmission to the neonates.
Methods: Articles published up to 2nd April 2020 in PubMed and google Scholar were considered for this study.
Findings: The most frequently reported symptoms were cough 49% (95% CI: 42 - 55%) and fever 47% (95% CI: 41- 53%). Lymphopenia and increased Procalcitonin were recorded in (21%, 95% CI: 12 - 30%) and (28%, 95% CI: 18 - 37%) respectively. No sex difference for COVID-19 was found in paediatric age group (p = 0.7). Case fatality rate was 0%. Four out of 58 neonates (6.8%) born to COVID-19 confirmed mothers tested positive for the disease.
Conclusion: The disease trajectory in Paediatric patients has good prognosis compared to adults. Intensive care unit and death are rare. Vertical transmission and virus shedding in breast milk are yet to be established.</t>
  </si>
  <si>
    <t>https://doi.org/10.1016/j.jcv.2020.104395</t>
  </si>
  <si>
    <t>Mustafa NM, A Selim L.</t>
  </si>
  <si>
    <t>J Clin Virol</t>
  </si>
  <si>
    <t>10.1016/j.jcv.2020.104395</t>
  </si>
  <si>
    <t>COVID-19: Obstetric anesthesia care considerations</t>
  </si>
  <si>
    <t>•Pre-hospital COVID-19 screening should be implemented for all pregnant patients.
•Limit the number of staff in a delivery room or operating room when feasible
•Encourage the use of video messaging with other members of the patient's support system
•An experienced provider should perform neuraxial procedures and intubations, whenever possible.</t>
  </si>
  <si>
    <t>https://doi.org/10.1016/j.jclinane.2020.109860</t>
  </si>
  <si>
    <t>Herman JA, Urits I, Kaye AD, Urman RD, Viswanath O.</t>
  </si>
  <si>
    <t>J Clin Anesth</t>
  </si>
  <si>
    <t>10.1016/j.jclinane.2020.109860</t>
  </si>
  <si>
    <t>Unfavorable outcomes in pregnant patients with COVID-19 outside Wuhan, China</t>
  </si>
  <si>
    <t>https://doi.org/10.1016/j.jinf.2020.05.014</t>
  </si>
  <si>
    <t>Huang W, Zhao Z, He Z, Liu S, Wu Q, Zhang X, Qiu X, Yuan H, Yang K, Tang X, Zhang S.</t>
  </si>
  <si>
    <t>J Infect</t>
  </si>
  <si>
    <t>10.1016/j.jinf.2020.05.014</t>
  </si>
  <si>
    <t>8 pregnant women</t>
  </si>
  <si>
    <t>COVID-19 pandemic for Pediatric Health Care: disadvantages and opportunities</t>
  </si>
  <si>
    <t>https://doi.org/10.1038/s41390-020-0955-x</t>
  </si>
  <si>
    <t>PraticÃ² AD.</t>
  </si>
  <si>
    <t>Pediatr Res</t>
  </si>
  <si>
    <t>10.1038/s41390-020-0955-x</t>
  </si>
  <si>
    <t>Symptoms and immunoglobulin development in hospital staff exposed to a SARS-CoV-2 outbreak</t>
  </si>
  <si>
    <t>Background: Worldwide, the number of SARS-CoV-2 infections is increasing. Serological immunoglobulin tests may help to better understand the development of immune mechanisms against SARS-CoV-2 in COVID-19 cases and exposed but asymptomatic individuals. The aim of this study was to investigate exposure to SARS-CoV-2, symptoms and antibody responses in a large sample of health care workers following a COVID-19 outbreak.
Methods: A COVID-19 outbreak among staff members of a major German children's and women's hospital was followed by massive RT-PCR SARS-CoV-2 tests and provided the opportunity to study symptoms, chains of infection and SARS-CoV-2 specific antibody responses (IgG and IgA) by ELISA. Study participants were classified as COVID-19 cases, and persons with close, moderate or no exposure to SARS-CoV-2 in the clinical setting, respectively.
Results: Out of 201 study participants, 31 were COVID-19 cases. While most study participants experienced many symptoms indicative for SARS-CoV-2 infection, anosmia and coughing were remarkably more frequent in COVID-19 cases. Approximately 80% of COVID-19 cases developed some specific antibody response (IgA and IgG) approximately 3 weeks after onset of symptoms. Subjects in the non COVID-19 groups had also elevated IgG (1.8%) and IgA values (7.6%) irrespective of contact history with cases.
Conclusion: We found that a significant number of diseased did not develop relevant antibody responses three weeks after symptom onset. Our data also suggests that exposure to COVID-19 positive co-workers in a hospital setting is not leading to the development of measurable immune responses in a significant proportion of asymptomatic contact-persons.</t>
  </si>
  <si>
    <t>https://doi.org/10.1111/pai.13278</t>
  </si>
  <si>
    <t>Brandstetter S, Roth S, Harner S, Buntrock-DÃ¶pke H, Toncheva A, Borchers N, Gruber R, Ambrosch A, Kabesch M.</t>
  </si>
  <si>
    <t>Pediatr Allergy Immunol</t>
  </si>
  <si>
    <t>10.1111/pai.13278</t>
  </si>
  <si>
    <t>Child and adolescent mental health service provision and research during the Covid-19 pandemic: challenges, opportunities, and a call for submissions</t>
  </si>
  <si>
    <t>https://doi.org/10.1186/s13034-020-00324-8</t>
  </si>
  <si>
    <t>Witt A, OrdÃ³Ã±ez A, Martin A, Vitiello B, Fegert JM.</t>
  </si>
  <si>
    <t>Child Adolesc Psychiatry Ment Health</t>
  </si>
  <si>
    <t>10.1186/s13034-020-00324-8</t>
  </si>
  <si>
    <t>Consider pregnancy in COVID-19 therapeutic drug and vaccine trials</t>
  </si>
  <si>
    <t>https://doi.org/10.1016/s0140-6736(20)31029-1</t>
  </si>
  <si>
    <t>Whitehead CL, Walker SP.</t>
  </si>
  <si>
    <t>Lancet</t>
  </si>
  <si>
    <t>10.1016/S0140-6736(20)31029-1</t>
  </si>
  <si>
    <t>Pathophysiology of COVID-19: Why Children Fare Better than Adults?</t>
  </si>
  <si>
    <t>The world is facing Coronavirus Disease-2019 (COVID-19) pandemic, which is causing a large number of deaths and burden on intensive care facilities. It is caused by Severe Acute Respiratory Syndrome coronavirus-2 (SARS-CoV-2) originating in Wuhan, China. It has been seen that fewer children contract COVID-19 and among infected, children have less severe disease. Insights in pathophysiological mechanisms of less severity in children could be important for devising therapeutics for high-risk adults and elderly. Early closing of schools and day-care centers led to less frequent exposure and hence, lower infection rate in children. The expression of primary target receptor for SARS-CoV-2, i.e. angiotensin converting enzyme-2 (ACE-2), decreases with age. ACE-2 has lung protective effects by limiting angiotensin-2 mediated pulmonary capillary leak and inflammation. Severe COVID-19 disease is associated with high and persistent viral loads in adults. Children have strong innate immune response due to trained immunity (secondary to live-vaccines and frequent viral infections), leading to probably early control of infection at the site of entry. Adult patients show suppressed adaptive immunity and dysfunctional over-active innate immune response in severe infections, which is not seen in children. These could be related to immune-senescence in elderly. Excellent regeneration capacity of pediatric alveolar epithelium may be contributing to early recovery from COVID-19. Children, less frequently, have risk factors such as co-morbidities, smoking, and obesity. But young infants and children with pre-existing illnesses could be high risk groups and need careful monitoring. Studies describing immune-pathogenesis in COVID-19 are lacking in children and need urgent attention.</t>
  </si>
  <si>
    <t>https://doi.org/10.1007/s12098-020-03322-y</t>
  </si>
  <si>
    <t>Dhochak N, Singhal T, Kabra SK, Lodha R.</t>
  </si>
  <si>
    <t>Indian J Pediatr</t>
  </si>
  <si>
    <t>10.1007/s12098-020-03322-y</t>
  </si>
  <si>
    <t>Improving the quality of care in pregnancy and childbirth with coronavirus (COVID-19): a systematic review</t>
  </si>
  <si>
    <t>In the context of serious coronavirus epidemic, it is critical that pregnant women not be ignored potentially life-saving interventions. So, this study was designed to improve the quality of care by health providers through what they need to know about coronavirus during pregnancy and childbirth. We conducted a systematic review of electronic databases was performed for published in English, before 25 March 2020. Finally, 29 papers which had covered the topic more appropriately were included in the study. The results of the systematic review of the existing literature are presented in the following nine sections: Symptoms of the COVID-19 in pregnancy, Pregnancy management, Delivery Management, Mode of delivery, Recommendations for health care provider in delivery, Neonatal outcomes, Neonatal care, Vertical Transmission, Breastfeeding. In conclusion, improving quality of care in maternal health, as well as educating, training, and supporting healthcare providers in infection management to be prioritized. Sharing data can help to countries that to prevent maternal and neonatal morbidity associated with the COVID-19.</t>
  </si>
  <si>
    <t>https://doi.org/10.1080/14767058.2020.1759540</t>
  </si>
  <si>
    <t>Abdollahpour S, Khadivzadeh T.</t>
  </si>
  <si>
    <t>10.1080/14767058.2020.1759540</t>
  </si>
  <si>
    <t>Clinical Characteristics and Outcomes of Hospitalized and Critically Ill Children and Adolescents with Coronavirus Disease 2019 (COVID-19) at a Tertiary Care Medical Center in New York City</t>
  </si>
  <si>
    <t>Objective: To describe the clinical profiles and risk factors for critical illness in hospitalized children and adolescents with COVID-19.
Study design: Children 1 month to 21 years with COVID-19 from a single tertiary care children's hospital between March 15-April 13, 2020 were included. Demographic and clinical data were collected.
Results: 67 children tested positive for COVID-19; 21 (31.3%) were managed as outpatients. Of 46 admitted patients, 33 (72%) were admitted to the general pediatric medical unit and 13 (28%) to the pediatric intensive care unit (PICU). Obesity and asthma were highly prevalent but not significantly associated with PICU admission (p=0.99). Admission to the PICU was significantly associated with higher C-reactive protein, procalcitonin, and pro-B type natriuretic peptide levels and platelet counts (p&lt;0.05 for all). Patients in the PICU were more likely to require high-flow nasal cannula (p=0.0001) and were more likely to have received Remdesivir through compassionate release (p&lt;0.05). Severe sepsis and septic shock syndromes were observed in 7 (53.8%) PICU patients. Acute respiratory distress syndrome (ARDS) was observed in 10 (77%) PICU patients, 6 of whom (46.2%) required invasive mechanical ventilation for a median of 9 days. Of the 13 patients in the PICU, 8 (61.5%) were discharged home, and 4 (30.7%) patients remain hospitalized on ventilatory support at day 14. One patient died after withdrawal of life-sustaining therapy because of metastatic cancer.
Conclusions: We describe a higher than previously recognized rate of severe disease requiring PICU admission in pediatric patients admitted to the hospital with COVID-19.</t>
  </si>
  <si>
    <t>https://doi.org/10.1016/j.jpeds.2020.05.006</t>
  </si>
  <si>
    <t>Chao JY, Derespina KR, Herold BC, Goldman DL, Aldrich M, Weingarten J, Ushay HM, Cabana MD, Medar SS.</t>
  </si>
  <si>
    <t>J Pediatr</t>
  </si>
  <si>
    <t>10.1016/j.jpeds.2020.05.006</t>
  </si>
  <si>
    <t>Psychological Effects of COVID-19 on Parenting and Maternal-Fetal Mental Health</t>
  </si>
  <si>
    <t>https://doi.org/10.1111/dth.13579</t>
  </si>
  <si>
    <t>Halvorsen E, Stamu-O'Brien C, Carniciu S, Jafferany M.</t>
  </si>
  <si>
    <t>Dermatol Ther</t>
  </si>
  <si>
    <t>10.1111/dth.13579</t>
  </si>
  <si>
    <t>Severe COVID-19 in Children and Young Adults in the Washington, DC Metropolitan Region</t>
  </si>
  <si>
    <t>https://doi.org/10.1016/j.jpeds.2020.05.007</t>
  </si>
  <si>
    <t>DeBiasi RL, Song X, Delaney M, Bell M, Smith K, Pershad J, Ansusinha E, Hahn A, Hamdy R, Harik N, Hanisch B, Jantausch B, Koay A, Steinhorn R, Newman K, Wessel D.</t>
  </si>
  <si>
    <t>10.1016/j.jpeds.2020.05.007</t>
  </si>
  <si>
    <t>Clinical Analysis of 25 Novel Coronavirus Infections in Children</t>
  </si>
  <si>
    <t>Background: To describe the characteristics of clinical manifestations of children with 2019 novel coronavirus (2019-nCoV) infection in Chongqing.
Methods: All 25 children with laboratory-confirmed 2019-nCoV infection by real-time reverse transcription-PCR (RNA-PCR) were admitted from the 4 designated treatment hospitals of 2019-nCoV in Chongqing from January 19 to March 12, 2020. Clinical data and epidemiological history of these patients were retrospectively collected and analyzed.
Results: The diagnosis was confirmed through RNA-PCR testing. Among the 25 cases, 14 were males and 11 were females. The median age was 11.0 (6.3-14.5) years (range 0.6-17.0 years). All children were related to a family cluster outbreak, and 7 children (28%) with a travel or residence history in Hubei Province. These patients could be categorized into different clinical types, including 8 (32%) asymptomatic, 4 (16%) very mild cases and 13 (52%) common cases. No severe or critical cases were identified. The most common symptoms were cough (13 cases, 52%) and fever (6 cases, 24%). The duration time of clinical symptoms was 13.0 (8.0-25.0) days. In the 25 cases, on admission, 21 cases (84%) had normal white blood cell counts, while only 2 cases (8%) more than 10 × 10/L and 2 cases (8%) less than 4 × 10/L, respectively; 22 cases(88%) had normal CD4+ T lymphocyte counts, while in the remaining 3 cases(8%) this increased mildly; 23 cases had normal CD8+ T lymphocyte counts, while in the remaining 2 cases (8%) CD8+ T lymphocyte counts were mildly increased as well. All Lymphocyte counts were normal. There were no statistical differences of lab results between the groups of asymptomatic cases, mild cases and common cases. There were only 13 cases with abnormal CT imaging, most of which were located in the subpleural area of the bottom of the lung. All patients were treated with interferon, 6 cases combined with Ribavirin, and 12 cases combined with lopinavir or ritonavir. The days from onset to RNA turning negative was 15.20 ± 6.54 days. There was no significant difference of RNA turning negative between the groups of interferon, interferon plus ribavirin and interferon plus lopinavir or ritonavir treatment. All the cases recovered and were discharged from hospital.
Conclusions: The morbidity of 2019-nCoV infection in children is lower than in adults and the clinical manifestations and inflammatory biomarkers in children are nonspecific and milder than that in adults. RNA-PCR test is still the most reliable diagnostic method, especially for asymptomatic patients.</t>
  </si>
  <si>
    <t>https://doi.org/10.1097/inf.0000000000002740</t>
  </si>
  <si>
    <t>Bai K, Liu W, Liu C, Fu Y, Hu J, Qin Y, Zhang Q, Chen H, Xu F, Li C.</t>
  </si>
  <si>
    <t>Pediatr Infect Dis J</t>
  </si>
  <si>
    <t>10.1097/INF.0000000000002740</t>
  </si>
  <si>
    <t>Interim schedule for pregnant women and children during the COVID-19 pandemic</t>
  </si>
  <si>
    <t>May 2020</t>
  </si>
  <si>
    <t>https://www.ncbi.nlm.nih.gov/pmc/articles/PMC7219820/</t>
  </si>
  <si>
    <t>Bogler T, Bogler O.</t>
  </si>
  <si>
    <t>Can Fam Physician</t>
  </si>
  <si>
    <t>Coronavirus disease 2019 in children: Surprising findings in the midst of a global pandemic</t>
  </si>
  <si>
    <t>Question Coronavirus disease 2019 (COVID-19) is affecting millions of people worldwide. It seems that it affects mostly adults older than 40 years of age, and the death rate is highest for older individuals in the population. What should I tell parents worried about their children contracting the coronavirus (SARS-CoV-2) causing COVID-19, and what symptoms should I look for to determine if there is a need to test for the virus?
Answer The COVID-19 global pandemic affects all ages. Severe respiratory manifestations have been the mainstay of illness in adults, with what seems to be rapid deterioration necessitating mechanical ventilation. Only 5% of those tested and found to have COVID-19 have been younger than 19 years, possibly owing to limited testing, as the symptoms in children are usually mild. Symptoms in children include fever, dry cough, rhinorrhea, sore throat, and fatigue, and in 10% diarrhea or vomiting. Rarely dyspnea or hypoxemia were also described. Blood tests and imaging have been shown to be of little value in children and should only be ordered for those in whom you would normally order these investigations for viral-like illness. No specific therapy is available and supportive care with rest, fluids, and antipyretics for children is the recommended approach. Ibuprofen or acetaminophen for fever and pain can be given. Antiviral and immunomodulatory treatment is not recommended at this time for otherwise healthy children, and corticosteroids should also not be used. Children with immunocompromised states should be isolated and avoid contact with others.</t>
  </si>
  <si>
    <t>https://www.ncbi.nlm.nih.gov/pmc/articles/PMC7219801/</t>
  </si>
  <si>
    <t>Goldman RD.</t>
  </si>
  <si>
    <t>Covid-19 and its impact on child and adolescent psychiatry - a German and personal perspective</t>
  </si>
  <si>
    <t>As in other European countries, the current Covid-19 pandemic has not only massively restricted normal life in Germany, it is also having a significant effect on medical treatment, particularly in the areas of child and adolescent psychiatric care, as well as on university teaching. The federal structure of Germany and epidemiological differences between individual federal states has had a crucial impact on the regulations issued and their success. During the last number of weeks, tele-child-psychiatry and psychotherapy have increased, and outpatient services have been used cautiously and sparingly. Medical staff numbers will be augmented by doctors and nurses returning from retirement and also by medical students on a voluntary basis. The federal government has warned that discrepancies in education will increase due to the closure of schools. Questions of child protection are currently of particular importance in the context of such closures and the non-availability of day-care centres.</t>
  </si>
  <si>
    <t>https://doi.org/10.1017/ipm.2020.43</t>
  </si>
  <si>
    <t>Fegert JM, Schulze UME.</t>
  </si>
  <si>
    <t>Ir J Psychol Med</t>
  </si>
  <si>
    <t>10.1017/ipm.2020.43</t>
  </si>
  <si>
    <t>COVID-19 and assisted reproductive technology services: repercussions for patients and proposal for individualized clinical management</t>
  </si>
  <si>
    <t>The prolonged lockdown of health services providing high-complexity fertility treatments -as currently recommended by many reproductive medicine entities- is detrimental for society as a whole, and infertility patients in particular. Globally, approximately 0.3% of all infants born every year are conceived using assisted reproductive technology (ART) treatments. By contrast, the total number of COVID-19 deaths reported so far represents approximately 1.0% of the total deaths expected to occur worldwide over the first three months of the current year. It seems, therefore, that the number of infants expected to be conceived and born -but who will not be so due to the lockdown of infertility services- might be as significant as the total number of deaths attributed to the COVID-19 pandemic. We herein propose remedies that include a prognostic-stratification of more vulnerable infertility cases in order to plan a progressive restart of worldwide fertility treatments. At a time when preventing complications and limiting burdens for national health systems represent relevant issues, our viewpoint might help competent authorities and health care providers to identify patients who should be prioritized for the continuation of fertility care in a safe environment.</t>
  </si>
  <si>
    <t>https://doi.org/10.1186/s12958-020-00605-z</t>
  </si>
  <si>
    <t>Alviggi C, Esteves SC, Orvieto R, Conforti A, La Marca A, Fischer R, Andersen CY, BÃ¼hler K, Sunkara SK, Polyzos NP, Strina I, Carbone L, Bento FC, Galliano D, Yarali H, Vuong LN, Grynberg M, Drakopoulos P, Xavier P, Llacer J, Neuspiller F, Horton M, Roque M, Papanikolaou E, Banker M, Dahan MH, Foong S, Tournaye H, Blockeel C, Vaiarelli A, Humaidan P, Ubaldi FM; POSEIDON (Patient-Oriented Strategies Encompassing IndividualizeD Oocyte Number) group.</t>
  </si>
  <si>
    <t>Reprod Biol Endocrinol</t>
  </si>
  <si>
    <t>10.1186/s12958-020-00605-z</t>
  </si>
  <si>
    <t>Re: Novel Coronavirus COVID-19 in late pregnancy: Outcomes of first nine cases in an inner city London hospital</t>
  </si>
  <si>
    <t>https://doi.org/10.1016/j.ejogrb.2020.05.004</t>
  </si>
  <si>
    <t>Govind A, Essien S, Karthikeyan A, Fakokunde A, Janga D, Yoong W, Nakhosteen A.</t>
  </si>
  <si>
    <t>10.1016/j.ejogrb.2020.05.004</t>
  </si>
  <si>
    <t>Low-Income Children and Coronavirus Disease 2019 (COVID-19) in the US</t>
  </si>
  <si>
    <t>https://jamanetwork.com/journals/jamapediatrics/fullarticle/2766115</t>
  </si>
  <si>
    <t>Dooley DG, Bandealy A, Tschudy MM.</t>
  </si>
  <si>
    <t>JAMA Pediatr</t>
  </si>
  <si>
    <t>10.1001/jamapediatrics.2020.2065</t>
  </si>
  <si>
    <t>Are Covid-19-positive mothers dangerous for their term and well newborn babies? Is there an answer?</t>
  </si>
  <si>
    <t>Background The pandemic caused by the new coronavirus SARS-CoV-2 (Covid-19) is quite a challenging experience for the world. At the moment of birth, the fetus is prepared to face the challenge of labor and the exposure to the outside world, meaning that labor and birth represent the first extrauterine major exposure to a complex microbiota. The vagina, which is a canal for reproduction, is by evolution separated (but not far) from the anus and urethra. Passing through the birthing canal is a mechanism for intergenerational transmission of vaginal and gut microorganisms for the vertical transmission of microbiota not only from our mothers and grandmothers but also from earlier ancestors. Methods Many national and international instructions have been developed since the beginning of the Covid-19 outbreak in January 2020 in Wuhan in China. All of them pointed out hygiene measures, social distancing and avoidance of social contacts as the most important epidemiological preventive measures. Pregnancy and neonatal periods are considered as high risk for Covid-19 infection. Results The instructions defined the care for pregnant women in the delivery room, during a hospital stay and after discharge. The controversial procedures in the care of Covid-19-suspected or -positive asymptomatic women in labor were: mode of delivery, companion during birth and labor, skin-to-skin contact, breastfeeding, and visits during a hospital stay. Conclusion There is a hope that instruction on coping with the coronavirus (Covid-19) infection in pregnancy with all proposed interventions affecting mothers, babies and families, besides saving lives, are beneficial and efficient by exerting no harm.</t>
  </si>
  <si>
    <t>https://pubmed.ncbi.nlm.nih.gov/32401228/</t>
  </si>
  <si>
    <t>StanojeviÄ‡ M.</t>
  </si>
  <si>
    <t>J Perinat Med</t>
  </si>
  <si>
    <t>10.1515/jpm-2020-0186</t>
  </si>
  <si>
    <t>Professionally responsible counseling about birth location during the COVID-19 pandemic</t>
  </si>
  <si>
    <t>If the worries about the coronavirus disease 2019 (COVID-19) pandemic are not already enough, some pregnant women have been questioning whether the hospital is a safe or safe enough place to deliver their babies and therefore whether they should deliver out-of-hospital during the pandemic. In the United States, planned out-of-hospital births are associated with significantly increased risks of neonatal morbidity and death. In addition, there are obstetric emergencies during out-of-hospital births that can lead to adverse outcomes, partly because of the delay in transporting the woman to the hospital. In other countries with well-integrated obstetric services and well-trained midwives, the differences in outcomes of planned hospital birth and planned home birth are smaller. Women are empowered to make informed decisions when the obstetrician makes ethically justified recommendations, which is known as directive counseling. Recommendations are ethically justified when the outcomes of one form of management is clinically superior to another. The outcomes of morbidity and mortality and of infection control and prevention of planned hospital birth are clinically superior to those of out-of-hospital birth. The obstetrician therefore should recommend planned hospital birth and recommend against planned out-of-hospital birth during the COVID-19 pandemic. The COVID-19 pandemic has increased stress levels for all patients and even more so for pregnant patients and their families. The response in this difficult time should be to mitigate this stress and empower women to make informed decisions by routinely providing counseling that is evidence-based and directive.</t>
  </si>
  <si>
    <t>https://pubmed.ncbi.nlm.nih.gov/32401227/</t>
  </si>
  <si>
    <t>GrÃ¼nebaum A, McCullough LB, Bornstein E, Klein R, Dudenhausen JW, Chervenak FA.</t>
  </si>
  <si>
    <t>10.1515/jpm-2020-0183</t>
  </si>
  <si>
    <t>A Call for Pediatric COVID-19 Clinical Trials</t>
  </si>
  <si>
    <t>https://doi.org/10.1542/peds.2020-1081</t>
  </si>
  <si>
    <t>Campbell JI, Ocwieja KE, Nakamura MM.</t>
  </si>
  <si>
    <t>Pediatrics</t>
  </si>
  <si>
    <t>10.1542/peds.2020-1081</t>
  </si>
  <si>
    <t>Value of Chest CT as COVID 19 screening tool in children</t>
  </si>
  <si>
    <t>https://doi.org/10.1183/13993003.01241-2020</t>
  </si>
  <si>
    <t>Merkus PJ, Klein WM.</t>
  </si>
  <si>
    <t>Eur Respir J</t>
  </si>
  <si>
    <t>10.1183/13993003.01241-2020</t>
  </si>
  <si>
    <t>Placental Pathology in Covid-19 Positive Mothers: Preliminary Findings</t>
  </si>
  <si>
    <t>This study describes the pathology and clinical information on 20 placentas whose mother tested positive for the novel Coronovirus (2019-nCoV) cases. Ten of the 20 cases showed some evidence of fetal vascular malperfusion or fetal vascular thrombosis. The significance of these findings is unclear and needs further study.</t>
  </si>
  <si>
    <t>https://doi.org/10.1177/1093526620925569</t>
  </si>
  <si>
    <t>Baergen RN, Heller DS.</t>
  </si>
  <si>
    <t>Pediatr Dev Pathol</t>
  </si>
  <si>
    <t>10.1177/1093526620925569</t>
  </si>
  <si>
    <t>Special Issues for COVID-19 in Children and Adolescents</t>
  </si>
  <si>
    <t>A high prevalence of obesity in patients with severe COVID-19 requiring invasive mechanical ventilation was recently reported.(1) We wish to remind readers that children and adolescents can have COVID-19 disease and that the disease may be extra-pulmonary.</t>
  </si>
  <si>
    <t>https://doi.org/10.1002/oby.22878</t>
  </si>
  <si>
    <t>Brambilla I, Tosca MA, De Filippo M, Licari A, Piccotti E, Marseglia GL, Ciprandi G.</t>
  </si>
  <si>
    <t>Obesity (Silver Spring)</t>
  </si>
  <si>
    <t>10.1002/oby.22878</t>
  </si>
  <si>
    <t>1 case series; 52 children and adolescents included in admissions review</t>
  </si>
  <si>
    <t>Management of Acute Severe Ulcerative Colitis in a Pregnant Woman With COVID-19 Infection: A Case Report and Review of the Literature</t>
  </si>
  <si>
    <t>First detected in Wuhan, China, the novel 2019 severe acute respiratory syndrome coronavirus 2 (SARS-CoV-2) is an enveloped RNA beta-coronavirus responsible for an unprecedented, worldwide pandemic caused by COVID-19. Optimal management of immunosuppression in inflammatory bowel disease (IBD) patients with COVID-19 infection currently is based on expert opinion, given the novelty of the infection and the corresponding lack of high-level evidence in patients with immune-mediated conditions. There are limited data regarding IBD patients with COVID-19 and no data regarding early pregnancy in the era of COVID-19. This article describes a patient with acute severe ulcerative colitis (UC) during her first trimester of pregnancy who also has COVID-19. The case presentation is followed by a review of the literature to date on COVID-19 in regard to inflammatory bowel disease and pregnancy, respectively.</t>
  </si>
  <si>
    <t>https://doi.org/10.1093/ibd/izaa109</t>
  </si>
  <si>
    <t>Rosen MH, Axelrad J, Hudesman D, Rubin DT, Chang S.</t>
  </si>
  <si>
    <t>Inflamm Bowel Dis</t>
  </si>
  <si>
    <t>10.1093/ibd/izaa109</t>
  </si>
  <si>
    <t>Hydroxychloroquine in Patients with Rheumatic Disease Complicated by COVID-19: Clarifying Target Exposures and the Need for Clinical Trials</t>
  </si>
  <si>
    <t>Objective: To characterize hydroxychloroquine exposure in patients with rheumatic disease receiving long-term hydroxychloroquine compared to target concentrations with reported antiviral activity against the 2019 coronavirus SARS-CoV-2.
Methods: We evaluated total hydroxychloroquine concentrations in serum and plasma from published literature values, frozen serum samples from a pediatric lupus trial, and simulated concentrations using a published pharmacokinetic model during pregnancy. For each source, we compared observed or predicted hydroxychloroquine concentrations to target concentrations with reported antiviral activity against SARS-CoV-2.
Results: The average total serum/plasma hydroxychloroquine concentrations were below the lowest SARS-CoV-2 target of 0.48 mg/L in all studies. Assuming the highest antiviral target exposure (total plasma concentration of 4.1 mg/L), all studies had approximately one-tenth the necessary concentration for in-vitro viral inhibition. Pharmacokinetic model simulations confirmed that pregnant adults receiving common dosing for rheumatic diseases did not achieve target exposures; however, the models predict that a dosage of 600 mg once a day during pregnancy would obtain the lowest median target exposure for most patients after the first dose.
Conclusion: We found that the average patient receiving treatment with hydroxychloroquine for rheumatic diseases, including children and non-pregnant/pregnant adults, are unlikely to achieve total serum or plasma concentrations shown to inhibit SARS-CoV-2 in-vitro. Nevertheless, patients receiving hydroxychloroquine long-term may have tissue concentrations far exceeding that of serum/plasma. Because the therapeutic window for hydroxychloroquine in the setting of SARS-CoV-2 is unknown, well-designed clinical trials that include patients with rheumatic disease are urgently needed to characterize the efficacy, safety, and target exposures for hydroxychloroquine.</t>
  </si>
  <si>
    <t>https://doi.org/10.3899/jrheum.200493</t>
  </si>
  <si>
    <t>Balevic SJ, Hornik CP, Green TP, Clowse MEB, Gonzalez D, Maharaj AR, Schanberg LE, Eudy AM, Swamy GK, Hughes BL, Cohen-Wolkowiez M.</t>
  </si>
  <si>
    <t>J Rheumatol</t>
  </si>
  <si>
    <t>10.3899/jrheum.200493</t>
  </si>
  <si>
    <t>Managing COVID-19 infection in pediatric patients</t>
  </si>
  <si>
    <t>Children are less likely to be infected with SARS-CoV-2 than adults and often have a milder course of illness and a lower case fatality rate. Children account for an estimated 1% to 5% of those diagnosed with COVID-19.1 Even so, pre-school-aged children, infants, and children with underlying health conditions may still be at risk for severe disease and complications.2 Unique aspects of COVID-19 presentation and course in children and possible vertical transmission to newborns from COVID-19-positive mothers are discussed.</t>
  </si>
  <si>
    <t>https://doi.org/10.3949/ccjm.87a.ccc022</t>
  </si>
  <si>
    <t>Mon EY, Mandelia Y.</t>
  </si>
  <si>
    <t>Cleve Clin J Med</t>
  </si>
  <si>
    <t>10.3949/ccjm.87a.ccc022</t>
  </si>
  <si>
    <t>Does the human placenta express the canonical cell entry mediators for SARS-CoV-2?</t>
  </si>
  <si>
    <t>The pandemic of coronavirus disease 2019 (COVID-19) caused by the severe acute respiratory syndrome coronavirus 2 (SARS-CoV-2) has affected over 3.8 million people, including pregnant women. To date, no consistent evidence of vertical transmission for SARS-CoV-2 exists. This new coronavirus canonically utilizes the angiotensin-converting enzyme 2 (ACE2) receptor and the serine protease TMPRSS2 for cell entry. Herein, building upon our previous study (Pique-Regi, 2019) and new placenta single-cell/nuclei RNA-sequencing data, we investigated the expression of ACE2 and TMPRSS2 throughout pregnancy as well as in third-trimester chorioamniotic membranes. We report that co-transcription of ACE2 and TMPRSS2 is negligible, thus not a likely path of vertical transmission for SARS-CoV-2 at any stage of pregnancy. In contrast, receptors for Zika virus and cytomegalovirus which cause congenital infections are highly expressed by placental cell types. These data suggest that SARS-CoV-2 is unlikely to infect the human placenta through the canonical cell entry mediators.</t>
  </si>
  <si>
    <t>http://biorxiv.org/content/early/2020/05/18/2020.05.18.101485.abstract</t>
  </si>
  <si>
    <t>Pique-Regi, RR, Roberto; Tarca, Adi L.; Luca, Francesca; Xu, Yi; Leng, Yaozhu; Hsu, Chaur-Dong; Gomez-Lopez, Nardhy</t>
  </si>
  <si>
    <t>bioRxiv</t>
  </si>
  <si>
    <t>2020</t>
  </si>
  <si>
    <t>Pre-print source</t>
  </si>
  <si>
    <t>10.1101/2020.05.18.101485</t>
  </si>
  <si>
    <t>Age-dependence of mortality from novel coronavirus disease (COVID-19) in highly exposed populations: New York transit workers and residents and Diamond Princess passengers</t>
  </si>
  <si>
    <t>http://medrxiv.org/content/early/2020/05/18/2020.05.14.20094847.abstract</t>
  </si>
  <si>
    <t>Leffler, CTH, Matthew C.</t>
  </si>
  <si>
    <t>medRxiv</t>
  </si>
  <si>
    <t>10.1101/2020.05.14.20094847</t>
  </si>
  <si>
    <t>The Presence of COVID-19 in Urine: A Systematic Review and Meta-analysis of the Literature</t>
  </si>
  <si>
    <t>http://medrxiv.org/content/early/2020/05/18/2020.05.15.20094920.abstract</t>
  </si>
  <si>
    <t>Meta-analysis</t>
  </si>
  <si>
    <t>Kashi, AHF-k, Morteza; Amini, Erfan; Vaezjalali, Maryam</t>
  </si>
  <si>
    <t>10.1101/2020.05.15.20094920</t>
  </si>
  <si>
    <t>One neonate, one 7 year-old</t>
  </si>
  <si>
    <t>SARS pandemic exposure impaired early childhood development: A lesson for COVID-19</t>
  </si>
  <si>
    <t>http://medrxiv.org/content/early/2020/05/16/2020.05.12.20099945.abstract</t>
  </si>
  <si>
    <t>Fan, YW, Huiyu; Wu, Qiong; Zhou, Xiang; Zhou, Yubo; Wang, Bin; Han, Yiqun; xue, Tao; Zhu, Tong</t>
  </si>
  <si>
    <t>10.1101/2020.05.12.20099945</t>
  </si>
  <si>
    <t>longitudinal measurements of 14,647 children, SARS 2003. Not direct contraction of SARS, but living during the SARS 2003 pandemic.</t>
  </si>
  <si>
    <t>No SARS-CoV-2 carriage observed in children attending daycare centers during the first weeks of the epidemic in Belgium</t>
  </si>
  <si>
    <t>http://medrxiv.org/content/early/2020/05/18/2020.05.13.20095190.abstract</t>
  </si>
  <si>
    <t>Desmet, SE, Esra; Wouters, Ine; Decru, Bram; Beuselinck, Kurt; Malhotra-Kumar, Surbhi; Theeten, Heidi</t>
  </si>
  <si>
    <t>10.1101/2020.05.13.20095190</t>
  </si>
  <si>
    <t>84 children between 6 and 30 months</t>
  </si>
  <si>
    <t>Pregnancy and Neonatal Outcomes in SARS-CoV-2 Infection: a systematic review</t>
  </si>
  <si>
    <t>http://medrxiv.org/content/early/2020/05/18/2020.05.11.20098368.abstract</t>
  </si>
  <si>
    <t>Chamseddine, RSW, Farah; Chervenak, Frank; Salomon, Laurent J.; Ahmed, Baderledeen; Rafii, Arash</t>
  </si>
  <si>
    <t>10.1101/2020.05.11.20098368</t>
  </si>
  <si>
    <t>Symptomatic SARS-CoV-2 infections display specific IgG Fc structures</t>
  </si>
  <si>
    <t>http://medrxiv.org/content/early/2020/05/18/2020.05.15.20103341.abstract</t>
  </si>
  <si>
    <t>Chakraborty, SE, Karlie; Buzzanco, Anthony S.; Memoli, Matthew J.; Sherwood, Robert; Mallajosyula, Vamsee; Xie, Markus M.; Gonzalez, Joseph; Buffone, Cindy; Kathale, Nimish; Providenza, Susan; Jagannathan, Prasanna; Andrews, Jason R.; Blish, Catherine A.; Krammer, Florian; Dugan, Haley; Wilson, Patrick C.; Pham, Tho D.; Boyd, Scott D.; Zhang, Sheng; Taubenberger, Jeffery K.; Morales, Tasha; Schapiro, Jeffrey M.; Parsonnet, Julie; Wang, Taia T.</t>
  </si>
  <si>
    <t>10.1101/2020.05.15.20103341</t>
  </si>
  <si>
    <t>Children with antibodies but not a diagnosis</t>
  </si>
  <si>
    <t>Impact of COVID-19 infection on maternal and neonatal outcomes: a review of 287 pregnancies</t>
  </si>
  <si>
    <t>http://medrxiv.org/content/early/2020/05/15/2020.05.09.20096842.abstract</t>
  </si>
  <si>
    <t>Azarkish, FJ, Roksana</t>
  </si>
  <si>
    <t>10.1101/2020.05.09.20096842</t>
  </si>
  <si>
    <t>287 pregnant women assessed</t>
  </si>
  <si>
    <t>Outbreak of Kawasaki disease in children during COVID-19 pandemic: a prospective observational study in Paris, France</t>
  </si>
  <si>
    <t>http://medrxiv.org/content/early/2020/05/14/2020.05.10.20097394.abstract</t>
  </si>
  <si>
    <t>Toubiana, JP, Clement; Corsia, Alice; Bajolle, Fanny; Fourgeaud, Jacques; Angoulvant, Francois; Debray, Agathe; Basmaci, Romain; Salvador, Elodie; Biscardi, Sandra; Frange, Pierre; Chalumeau, Martin; Casanova, Jean-Laurent; Cohen, Jeremie F.; Allali, Slimane</t>
  </si>
  <si>
    <t>10.1101/2020.05.10.20097394</t>
  </si>
  <si>
    <t>17 children were admitted for KD, 14 of whom had SARS-CoV-2 infection</t>
  </si>
  <si>
    <t>Placental pathology in COVID-19</t>
  </si>
  <si>
    <t>http://medrxiv.org/content/early/2020/05/12/2020.05.08.20093229.abstract</t>
  </si>
  <si>
    <t>Shanes, EDM, Leena B.; Otero, Sebastian; Azad, Hooman A.; Miller, Emily S.; Goldstein, Jeffery A.</t>
  </si>
  <si>
    <t>10.1101/2020.05.08.20093229</t>
  </si>
  <si>
    <t>16 placentas from patients with SARS-CoV-2</t>
  </si>
  <si>
    <t>Background. Populations heavily exposed to the novel coronavirus provide an opportunity to estimate the mortality from COVID-19 in different age groups. Methods. The mortality reported by May 13 from COVID-19 among Diamond Princess cruise ship passengers, and New York residents and Metropolitan Transit Authority (MTA) workers was estimated based on publicly available information. Results. The mortality among children (age 0 to 17 yrs) in New York City was 1 in 172,692. The mortality in New York state was 1 in 322,217 for ages 10-19 yrs., and 1 in 36,725 for ages 20-29 yrs. The mortality among New York transit workers was estimated to be 1 in 7,329 for ages 30-39 years; 1 in 1,075 for ages 40-49 yrs.; 1 in 343 for ages 50-59 yrs.; and 1 in 178 for ages 60-69 yrs. Among Diamond Princess passengers, the mortality was estimated to be 1 in 145 for ages 70-79, and 1 in 54 for ages 80-89. Conclusions: Mortality among populations exposed to the novel coronavirus increases with age, ranging from about 1 in 170,000 below the age of 18 years, to 1 in 54 above the age of 80 years.</t>
  </si>
  <si>
    <t>Purpose: To investigate the literature on the presence of COVID-19 virus in urine of infected patients and evaluate the attributes and clinical significance of COVID-19 in urine including probability of infection transmission through urine. Data sources: A systematic review of literature from December 2019 to 6th May 2020 was conducted on Pubmed, google scholar, ovid, scopus and ISI web of science. Study eligibility criteria: Studies which investigated urinary viral shedding of COVID-19 in infected patients included. Study appraisal and synthesis methods: Two reviewers selected relative studies and performed quality assessment of individual studies. Meta-analysis was performed the pooled case reports and case series. Fixed-effects model was used for analysis as no significant heterogeneity was observed between studies. Results: Thirty three studies were finally included in the systematic review including 19 case reports, 13 case series, and one cohort. Urinary samples from 430 patients were investigated. Ten studies reported the presence of COVID-19 in urinary samples from 16 patients. The rate of COVID-19 presence in urinary samples was 3.7%. Urinary viral load was low in most reports. The presence of virus in urine was not related to the disease course of the illness. Urinary COVID-19 was mostly detected from patients with moderate to severe disease (13 pts) but was also isolated from two children (one neonate and one 7 year-old girl) with mild disease. The pathogenicity of virus isolated from urine has been demonstrated in cell culture media in one study. Conclusions: This review highlights the low frequency of COVID-19 presence in urine of infected individuals and the potential of isolated virus for cytopathic effects. Therefore the probability of infection transmission through urine can be suggested. Caution must be exerted when dealing with urine of patients infected with COVID-19 including medical interventions like endoscopy and urethral catheterization.</t>
  </si>
  <si>
    <t>Social and mental stressors associated with the COVID-19 pandemic may promote long-term effects on child development. However, reports aimed at identifying the relationship between pandemics and child health are limited. We conducted a retrospective study to evaluate the severe acute respiratory syndrome (SARS) pandemic in 2003 and its relationship to child development indicators using a representative sample across China. Our study involved longitudinal measurements of 14,647 children, 36% of whom (n = 5216) were born before or during the SARS pandemic. Cox models were utilized to examine the effects of SARS on preterm birth and four milestones of development: age to (1) walk independently, (2) say a complete sentence, (3) count from 0 to 10, and (4) undress him/herself for urination. Mixed effect models were utilized to associate SARS with birthweight, body weight and height. Our results show that experiencing SARS during early childhood was significantly associated with delayed milestones, with adjusted hazard ratios of 3.17 [95% confidence intervals (CI): 2.71, 3.70], 3.98 (3.50, 4.53), 4.96 (4.48, 5.49), or 5.57 (5.00, 6.20) for walking independently, saying a complete sentence, counting from 0 to 10, and undressing him/herself for urination, respectively. Experiencing SARS was also associated with reduced body weight. This effect was strongest for preschool children [a weight reduction of 4.86 (0.36, 9.35) kg, 5.48 (-0.56, 11.53) kg or 5.09 (-2.12, 12.30) kg for 2, 3, 4 year-olds, respectively]. We did not identify a significant effect of maternal SARS exposure on birthweight or gestational length. Collectively, our results showed that the SARS pandemic was associated with delayed child development and provided epidemiological evidence to support the association between infectious disease epidemics and impaired child health. These results provide a useful framework to investigate and mitigate relevant impacts from the COVID-19 pandemic.</t>
  </si>
  <si>
    <t>To gain knowledge about the role of young children attending daycare in transmission risk of SARS-CoV-2, a random sample of children (n=84) aged between 6 and 30 months attending daycare in Belgium was studied shortly after the start of the epidemic (February 29th) and before the lockdown (March 18th). No asymptomatic carriage of SARS-CoV-2 was detected, whereas common cold symptoms were common (51.2%).</t>
  </si>
  <si>
    <t>With the emergence of SARS-CoV-2 and its rapid spread, concerns regarding its effects on pregnancy outcomes have been growing. We reviewed 164 pregnancies complicated by maternal SARS-CoV-2 infection across 20 studies. The most common clinical presentations were fever (57.9%), cough (35.4%), fatigue (15.2%), and dyspnea (12.2%). Only 2.4% of patients developed respiratory distress. Of all patients, 84.5% delivered via Cesarean section, with a 23.9% rate of maternal gestational complications, 20.3% rate of preterm delivery, and a concerning 2.3% rate of stillbirth delivery. Relative to known viral infections, the prognosis for pregnant women with SARS-CoV-2 is good, even in the absence of specific antiviral treatment. However, neonates and acute patients, especially those with gestational or pre-existing co-morbidities, must be actively managed to prevent severe outcomes.</t>
  </si>
  <si>
    <t>The ongoing severe acute respiratory syndrome coronavirus 2 (SARS-CoV-2) pandemic has caused a public health crisis that is exacerbated by our poor understanding of correlates of immunity. SARS-CoV-2 infection can cause Coronavirus Disease 2019 (COVID-19), with a spectrum of symptoms ranging from asymptomatic carriage to life threatening pneumonia and cytokine dysregulation [1-3]. Although antibodies have been shown in a variety of in vitro assays to promote coronavirus infections through mechanisms requiring interactions between IgG antibodies and Fc gamma receptors (Fc?Rs), the relevance of these observations to coronavirus infections in humans is not known [4-7]. In light of ongoing clinical trials examining convalescent serum therapy for COVID-19 patients and expedited SARS-CoV-2 vaccine testing in humans, it is essential to clarify the role of antibodies in the pathogenesis of COVID-19. Here we show that adults with PCR-diagnosed COVID-19 produce IgG antibodies with a specific Fc domain repertoire that is characterized by reduced fucosylation, a modification that enhances interactions with the activating Fc?R, Fc?RIIIa. Fc fucosylation was reduced when compared with SARS-CoV-2-seropositive children and relative to adults with symptomatic influenza virus infections. These results demonstrate an antibody correlate of symptomatic SARS-CoV-2 infections in adults and have implications for novel therapeutic strategies targeting Fc?RIIIa pathways.</t>
  </si>
  <si>
    <t>Pregnant women are vulnerable group in viral outbreaks especially in the severe acute respiratory syndrome coronavirus 2 (SARS-CoV-2) pandemic. The aim of this review was to identify maternal and neonatal outcomes in available articles on pregnancies affected by COVID-19. The articles that had assessed outcomes of pregnancy and perinatal of women with COVID-19 between Oct 2019 and Apr 30, 2020 without language limitation were considered. All kinds of studies such as case report, case series, retrospective cohort, case control were included. We searched databases, selected relevant studies and extracted data regarding maternal and neonatal outcomes from each article. Data of 287 pregnant women with COVID-19 of 6 countries were assessed from 28 articles between December 8, 2019 and April 6, 2020. Most pregnant women reported in their third trimester, 102 (35.5%) cases were symptomatic at the time of admission. Common onset symptoms, abnormal laboratory findings, and chest computed tomography pattern were fever (51.5%), lymphocytopenia (67.9%), and multiple ground-glass opacities (78.5%) respectively. 93% of all deliveries were done through cesarean section. No maternal mortality and 3 % ICU admission were reported. Vertical transmission was not reported but its possibility was suggested in three neonates. One neonatal death, one stillbirth, and one abortion were reported. All newborns were not breastfed. This review showed fewer adverse maternal and neonatal outcomes in pregnant women with COVID-19 in comparison with previous coronavirus outbreak infection in pregnancy. Limited data are available regarding possibility of virus transmission in utero, during vaginal childbirth and breastfeeding. Effect of COVID-19 on first and second trimester and ongoing pregnancy outcomes in infected mothers is still questionable.</t>
  </si>
  <si>
    <t>Background: Acute clinical manifestations of SARS-CoV-2 infection are less frequent and less severe in children than in adults. However, recent observations raised concerns about potential post-viral severe inflammatory reactions in children infected with SARS-CoV-2. Methods: We describe an outbreak of cases of Kawasaki disease (KD) admitted between April 27 and May 7, 2020, in the general paediatrics department of a university hospital in Paris, France. All children prospectively underwent nasopharyngeal swabs for SARS-CoV-2 RT-PCR, SARS-CoV-2 IgG serology testing, and echocardiography. The number of admissions for KD during the study period was compared to that observed since January 1, 2018, based on discharge codes, using Poisson regression. Results: A total of 17 children were admitted for KD over an 11-day period, in contrast with a mean of 1.0 case per 2-week period over 2018-2019 (Poisson incidence rate ratio: 13.2 [95% confidence interval: 7.3-24.1], p &amp;amp;lt;0.001). Their median age was 7.5 (range, 3.7-16.6) years, and 59% of patients originated from sub-Saharan Africa or Caribbean islands. Eleven patients presented with KD shock syndrome (KDSS) requiring intensive care support, and 12 had myocarditis. All children had marked gastrointestinal symptoms at the early stage of illness and high levels of inflammatory markers. Fourteen patients (82%) had evidence of recent SARS-CoV-2 infection (positive RT-PCR 7/17, positive IgG antibody detection 14/16). All patients received immunoglobulins and some received corticosteroids (5/17). The clinical outcome was favourable in all patients. Moderate coronary artery dilations were detected in 5 cases (29%) during hospitalisation. Conclusions: The ongoing outbreak of KD in the Paris might be related to SARS-CoV2, and shows an unusually high proportion of children with gastrointestinal involvement, KDSS and African ancestry.</t>
  </si>
  <si>
    <t>Objectives: To describe histopathologic findings in the placentas of women with COVID-19 during pregnancy. Methods: Pregnant women with COVID-19 delivering between March 18, 2020 and May 5, 2020 were identified. Placentas were examined and compared to historical controls and women with placental evaluation for a history of melanoma. Results: 16 placentas from patients with SARS-CoV-2 were examined (15 with live birth in the 3rd trimester 1 delivered in the 2nd trimester after intrauterine fetal demise). Compared to controls, third trimester placentas were significantly more likely to show at least one feature of maternal vascular malperfusion (MVM), including abnormal or injured maternal vessels, as well as delayed villous maturation, chorangiosis, and intervillous thrombi. Rates of acute and chronic inflammation were not increased. The placenta from the patient with intrauterine fetal demise showed villous edema and a retroplacental hematoma. Conclusions: Relative to controls, COVID-19 placentas show increased prevalence of features of maternal vascular malperfusion (MVM), a pattern of placental injury reflecting abnormalities in oxygenation within the intervillous space associated with adverse perinatal outcomes. Only 1 COVID-19 patient was hypertensive despite the association of MVM with hypertensive disorders and preeclampsia. These changes may reflect a systemic inflammatory or hypercoagulable state influencing placental physiology.</t>
  </si>
  <si>
    <t xml:space="preserve">  PRODUCED BY ARCHER H, ALBIRAIR M, ARAKAKI L, WIYEH A, STEWART B. 5/25/2020</t>
  </si>
  <si>
    <t>[Appreciating COVID-19 as a child and adolescent psychiatrist on the move]</t>
  </si>
  <si>
    <t>COVID-19 is a multi-organ disease due to an infection with the SARS-CoV2 virus. It has become a pandemic in early 2020. The disease appears less devastating in children and adolescents. However, stress, quarantine and eventually mourning have major impacts on development. It is difficult to describe what this pandemic implies for a child psychiatrist, other than by giving a first-hand account. I propose to go through the main ethical questions that have arisen; to describe how my hospital team has reorganized itself to meet the new demands and questions, in particular by opening a unit dedicated to people with autism and challenging behaviors affected by COVID-19; and to address, in a context of national discussion, how the discipline has sought to understand the conditions of a certain well-being during quarantine. Finally, I will try to conclude with more speculative reflections on re-opening.</t>
  </si>
  <si>
    <t>https://pubmed.ncbi.nlm.nih.gov/32405083/</t>
  </si>
  <si>
    <t>Cohen D.</t>
  </si>
  <si>
    <t>Encephale</t>
  </si>
  <si>
    <t>10.1016/j.encep.2020.05.005</t>
  </si>
  <si>
    <t>French</t>
  </si>
  <si>
    <t>No</t>
  </si>
  <si>
    <t>Effects of SARS-CoV-2 infection on pregnant women and their infants: A retrospective study in Wuhan, China</t>
  </si>
  <si>
    <t>Context: The pandemic of a novel coronavirus, termed SARS-CoV-2, has created an unprecedented global health burden.
Objective: To investigate the effect of the SARS-CoV-2 infection on maternal, fetal, and neonatal morbidity and other poor obstetrical outcomes.
Design: All suspected cases of pregnant women with Coronavirus Disease 2019 (COVID-19) admitted into one center of Wuhan from Jan 20, 2020 to March 19, 2020 were included. Detailed clinical data of those pregnancies with COVID-19 were retrospectively collected and analyzed.
Results: Twenty-seven laboratory or clinically confirmed SARS-CoV-2 infection pregnant women (4 early pregnancies included) and 24 neonates born to the 23 late pregnant mothers were analyzed. On admission, 46.2% (13/27) of the patients had symptoms, including fever (11/27), cough (9/27) and vomiting (1/27). Decreased total lymphocytes count was observed in 81.6% (22/27) patients. Twenty-six patients showed typical viral pneumonia by chest computed tomography (CT) scan, while one patient confirmed with COVID-19 infection showed no abnormality on chest CT. One mother developed severe pneumonia three days after her delivery. No maternal and perinatal death occurred. Moreover, one early preterm newborn, born to a mother with complication of premature rupture of fetal membranes, highly suspected with SARS-CoV-2 infection, was SARS-CoV-2 negative after repeated real-time reverse transcriptase polymerase chain reaction testing. Statistical difference was observed between the groups of early pregnant and late pregnant women with COVID-19 in the occurrence of lymphopenia and thrombocytopenia.
Conclusions: No major complication were reported among the studied cohort, though one serious case and one perinatal infection were observed. Much effort should be done to reduce the pathogenic effect of COVID-19 infection in pregnancies.</t>
  </si>
  <si>
    <t>https://www.archivesofpathology.org/doi/abs/10.5858/arpa.2020-0232-SA</t>
  </si>
  <si>
    <t>Yang H, Hu B, Zhan S, Yang LY, Xiong G.</t>
  </si>
  <si>
    <t>Arch Pathol Lab Med</t>
  </si>
  <si>
    <t>10.5858/arpa.2020-0232-SA</t>
  </si>
  <si>
    <t>Report of a series of healthy term newborns from convalescent mothers with COVID-19</t>
  </si>
  <si>
    <t>Background: The novel severe acute respiratory syndrome coronavirus 2 (SARS-CoV-2) is a highly transmittable virus associated with a significantly increased risk of complications among the infected population. Few data are available for the outcome of pregnancy complicated by serious respiratory disease due to SARS-CoV-2 infection. Aim: We herein report a series of four neonates whose mothers had recovered from new coronavirus 2019 disease (COVID-19) diagnosed in the third trimester of pregnancy. Methods: pregnant women with documented COVID-19 infection during their pregnancy, who gave birth in Parma Hospital, University of Parma, Italy, in March and April 2020, during the peak of incidence of COVID-19 in Italy. Clinical records and laboratory tests were retrospectively reviewed. Results: All neonates were delivered at term in good conditions without congenital COVID-19 infection. Conclusions: Findings from our series of cases indicated that adverse effects on foetuses from pregnancies complicated by COVID-19 infection in late pregnancy are unlikely.</t>
  </si>
  <si>
    <t>https://www.mattioli1885journals.com/index.php/actabiomedica/article/view/9743</t>
  </si>
  <si>
    <t>Perrone S, Deolmi M, Giordano M, D'Alvano T, Gambini L, Corradi M, Frusca T, Ghi T, Esposito S.</t>
  </si>
  <si>
    <t>10.23750/abm.v91i2.9743</t>
  </si>
  <si>
    <t>Preliminary epidemiological analysis on children and adolescents with novel coronavirus disease (2019-nCoV) in a central area of Calabria region</t>
  </si>
  <si>
    <t>https://www.mattioli1885journals.com/index.php/actabiomedica/article/view/9550</t>
  </si>
  <si>
    <t>Talarico V, Nicoletti A, Sabetta L, Minchella P, Raiola G.</t>
  </si>
  <si>
    <t>10.23750/abm.v91i2.9550</t>
  </si>
  <si>
    <t>SARS-CoV-2 infection in children in Parma</t>
  </si>
  <si>
    <t>https://www.mattioli1885journals.com/index.php/actabiomedica/article/view/9563</t>
  </si>
  <si>
    <t>Dodi I, Castellone E, Pappalardo M, Rubini M, Veronese P, Ruberto C, Bianchi L, Iovane B, Maffini V.</t>
  </si>
  <si>
    <t>10.23750/abm.v91i2.9563</t>
  </si>
  <si>
    <t>COVID-19 and food allergy in children</t>
  </si>
  <si>
    <t>In children with food allergy the visits should be limited to those that are unequivocally needed on clinical basis. Food challenge can be performed in selected situations, taking a more detailed history to make sure that patients provide whatever information we need. The maintenance of a safe diet can be hampered by several factors. Nutritional supplementation may be necessary.</t>
  </si>
  <si>
    <t>https://europepmc.org/article/med/32420946</t>
  </si>
  <si>
    <t>D'Auria E, Anania C, Cuomo B, Decimo F, Indirli GC, Mastrorilli V, Santoro A, Sartorio MUA, Veronelli E, Caffarelli C, Marseglia GL, Calvani M, Food Allergy Study Group TISOPAAIS.</t>
  </si>
  <si>
    <t>10.23750/abm.v91i2.9614</t>
  </si>
  <si>
    <t>Screening of COVID-19 in children admitted to the hospital for acute problems: preliminary data</t>
  </si>
  <si>
    <t>BACKGROUND:The new Coronavirus identified in Whuan at the end of 2019 (SARS-CoV-2) belongs to the Beta Coronavirus genus and is responsible for the new Coronavirus 2019 pandemia (COVID-19). Infected children may be asymptomatic or present fever, dry cough, fatigue or gastrointestinal symptoms. The CDC recommends that clinicians should decide to test patients based on the presence of signs and symptoms compatible with COVID-19. MATERIAL AND METHODS:42 children (the majority &lt; 5 years of age) were referred, to our Pediatric Department, as possible cases of COVID-19 infection. Blood analysis, chest X-ray, and naso-oropharyngeal swab specimens for viral identification of COVID-19 were requested. RESULTS:None of the screened children resulted positive for COVID-19 infection. At first presentation, the most frequent signs and symptoms were: fever (71.4%), fatigue (35.7%) and cough (30.9%).  An  high  C-reactive protein value and abnormalities of chest  X-ray (bronchial wall thickening) were detected in 26.2% and 19% of patients, respectively. Almost half of patients (45.2%) required hospitalization in our Pediatric Unit and one patient in Intensive Care Unit. CONCLUSIONS:Testing people who meet the COVID-19 suspected case definition criteria is essential for clinical management and outbreak control. Children of all ages can get COVID-19, although they appear to be affected less frequently than adults, as reported in our preliminary survey. Further studies are needed to confirm our observations.</t>
  </si>
  <si>
    <t>https://europepmc.org/article/med/32420929</t>
  </si>
  <si>
    <t>Nicoletti A, Talarico V, Sabetta L, Minchella P, Colosimo M, Fortugno C, Galati MC, Raiola G.</t>
  </si>
  <si>
    <t>10.23750/abm.v91i2.9607</t>
  </si>
  <si>
    <t>Protect Pregnant and Lactating Women with COVID-19 Through Research, Not from Research</t>
  </si>
  <si>
    <t>https://www.liebertpub.com/doi/full/10.1089/bfm.2020.29155.ams</t>
  </si>
  <si>
    <t>Stuebe A.</t>
  </si>
  <si>
    <t>Breastfeed Med</t>
  </si>
  <si>
    <t>10.1089/bfm.2020.29155.ams</t>
  </si>
  <si>
    <t>Preparedness and response to Pediatric CoVID-19 in European Emergency Departments: a survey of the REPEM and PERUKI networks</t>
  </si>
  <si>
    <t>Study objective
We aimed to describe the variability and identify gaps in preparedness and response to the COVID-19 pandemic in European EDs caring for children.
Methods
A cross-sectional point prevalence survey, was developed and disseminated through the pediatric emergency medicine research networks for Europe (REPEM) and the United Kingdom and Ireland (PERUKI). We aimed to include ten EDs for countries with &gt; 20 million inhabitants and five EDs for less populated countries, unless the number of eligible EDs was below five. ED directors or their delegates completed the survey between March 20th and 21st to report practice at that time. We used descriptive statistics to analyse data.
Results
Overall 102 centers from 18 countries (86% response rate) completed the survey: 34% did not have an ED contingency plan for pandemics and 36% had never had simulations for such events. Wide variation on PPE items was shown for recommended PPE use at pre-triage and for patient assessment, with 62% of centers experiencing shortage in one or more PPE items, most frequently FFP2/N95 masks. Only 17% of EDs had negative pressure isolation rooms. COVID-19 positive ED staff was reported in 25% of centers.
Conclusion
We found variation and identified gaps in preparedness and response to the COVID-19 epidemic across European referral EDs for children. A lack in early availability of a documented contingency plan, provision of simulation training, appropriate use of PPE, and appropriate isolation facilities emerged as gaps that should be optimized to improve preparedness and inform responses to future pandemics.</t>
  </si>
  <si>
    <t>https://www.sciencedirect.com/science/article/abs/pii/S0196064420303668</t>
  </si>
  <si>
    <t>Bressan S, Buonsenso D, Farrugia R, Parri N, Oostenbrink R, Titomanlio L, Roland D, Nijman RG, Maconochie I, Da Dalt L, Mintegi S.</t>
  </si>
  <si>
    <t>Ann Emerg Med</t>
  </si>
  <si>
    <t>10.1016/j.annemergmed.2020.05.018</t>
  </si>
  <si>
    <t>Viral loads in throat and anal swabs in children infected with SARS-CoV-2</t>
  </si>
  <si>
    <t>Real-time reverse transcriptase-polymerase chain reaction (RT-PCR) assay on anal swabs was recently reported to be persistently positive even after throat testing was negative during severe acute respiratory syndrome coronavirus 2 (SARS-CoV-2) infection. However, data about the consistent performance of RT-PCR assay on throat and anal swabs remain limited in pediatric patients. Here, we retrospectively reviewed RT-PCR-testing results of 212 pediatric patients with suspected SARS-CoV-2 infection at Wuhan Children’s Hospital. The diagnostic potential of these two types of specimens were showed significant difference (positive rate: 78.2% on throat swabs vs. 52.6% on anal swabs, McNemar Test P=0.0091) and exhibited a weak positive consistency (Kappa value was 0.311, P&lt;0.0001) in pediatric patients. Furthermore, viral loads detected on both throat and anal swabs also showed no significant difference (P = 0.9511) and correlation (Pearson r = 0.0434, P = 0.8406), and exhibited an inconsistent kinetic change through the course of SARS-CoV-2 infection. Besides, viral loads in the throat and anal swabs were correlated with different types of immune states, immune-reactive phase, and the resolution phase/immunologic tolerance, respectively. These findings revealed that RT-PCR-testing on throat and anal swabs showed significant difference for monitoring SARS-CoV-2 infection and correlated with different immune state in pediatric patients.</t>
  </si>
  <si>
    <t>https://www.tandfonline.com/doi/full/10.1080/22221751.2020.1771219</t>
  </si>
  <si>
    <t>Yuan C, Zhu H, Yang Y, Cai X, Xiang F, Wu H, Yao C, Xiang Y, Xiao H.</t>
  </si>
  <si>
    <t>Emerg Microbes Infect</t>
  </si>
  <si>
    <t>10.1080/22221751.2020.1771219</t>
  </si>
  <si>
    <t>212 of 2,138 suspected children</t>
  </si>
  <si>
    <t>COVID 19 in neonates</t>
  </si>
  <si>
    <t>Corona virus disease 2019 started in December 2019 as an outbreak of unexplained pneumonias in Wuhan, a city in Hubei province of China. This illness emerged as an epidemic in China and later spread to almost all countries over the globe except Antarctica. This is caused by a beta Corona virus, which is genetically similar to SARS virus. The predominant mode of transmission is via droplet spread, when the infected person coughs, sneezes or talks the virus is released in the respiratory secretions. As there are only a few cases of COVID 19 in neonates, there is no convincing evidence to support the possibility of vertical transmission. Clinical presentation in neonates is nonspecific, commonly observed are temperature instability, respiratory distress, poor feeding, lethargy, vomiting and diarrhea. Laboratory examinations may be nonspecific. Definitive test for 2019-nCoV is the detection of viral nucleic acid by real-time fluorescence polymerase chain reaction (RT-PCR). Suspected and confirmed COVID positive mothers should be delivered in separate delivery rooms and operation theaters. Since there is no approved treatment or drug for this disease, prevention of infection and breaking the chain of transmission plays a crucial role.</t>
  </si>
  <si>
    <t>https://www.tandfonline.com/doi/full/10.1080/14767058.2020.1759542</t>
  </si>
  <si>
    <t>Kallem VR, Sharma D.</t>
  </si>
  <si>
    <t>10.1080/14767058.2020.1759542</t>
  </si>
  <si>
    <t>Acute heart failure in multisystem inflammatory syndrome in children (MIS-C) in the context of global SARS-CoV-2 pandemic</t>
  </si>
  <si>
    <t>Background: Cardiac injury and myocarditis have been described in adults with COVID-19. SARS-CoV-2 infection in children is typically minimally symptomatic. We report a series of febrile pediatric patients with acute heart failure potentially associated with SARS-CoV-2 infection and the multisystem inflammatory syndrome in children (MIS-C) as defined by the US Centers for Disease Control.
Methods: Over a two-month period contemporary with the SARS-CoV-2 pandemic in France and Switzerland, we retrospectively collected clinical, biological, therapeutic, and early outcomes data in children who were admitted to pediatric intensive care units in 14 centers for cardiogenic shock, left ventricular dysfunction and severe inflammatory state.
Results: Thirty-five children were identified and included in the study. Median age at admission was 10 years (range 2-16 years). Co-morbidities were present in 28% including asthma and overweight. Gastrointestinal symptoms were prominent. Left ventricular ejection fraction was &lt;30% in one third; 80% required inotropic support with 28% treated with ECMO. Inflammation markers were suggestive of cytokine storm (interleukin 6 median 135 pg/mL) and macrophage activation (D-dimer median 5284 ng/mL). Mean brain natriuretic peptide was elevated (5743 pg/mL). Thirty-one/35 (88%) patients tested positive for SARS-CoV-2 infection by PCR of nasopharyngeal swab or serology. All patients received intravenous immune globulin, with adjunctive steroid therapy used in one third. Left ventricular function was restored in the 25/35 of those discharged from the intensive care unit. No patient died, and all patients treated with ECMO were successfully weaned.
Conclusion: Children may experience an acute cardiac decompensation due to severe inflammatory state following SARS-CoV-2 infection (multisystem inflammatory syndrome in children - MIS-C). Treatment with immune globulin appears to be associated with recovery of left ventricular systolic function.</t>
  </si>
  <si>
    <t>https://www.ahajournals.org/doi/10.1161/CIRCULATIONAHA.120.048360</t>
  </si>
  <si>
    <t>France and Switzerland</t>
  </si>
  <si>
    <t>Belhadjer Z, MÃ©ot M, Bajolle F, Khraiche D, Legendre A, Abakka S, Auriau J, Grimaud M, Oualha M, Beghetti M, Wacker J, Ovaert C, Hascoet S, Selegny M, Malekzadeh-Milani S, Maltret A, Bosser G, Giroux N, Bonnemains L, Bordet J, Di Filippo S, Mauran P, Falcon-Eicher S, Thambo JB, Lefort B, Moceri P, Houyel L, Renolleau S, Bonnet D.</t>
  </si>
  <si>
    <t>Circulation</t>
  </si>
  <si>
    <t>10.1161/CIRCULATIONAHA.120.048360</t>
  </si>
  <si>
    <t>35 children</t>
  </si>
  <si>
    <t>COVID-19 and autism</t>
  </si>
  <si>
    <t>The current pandemic of Covid-19 has created a paradigm for possibly gaining greater insight in two conditions:Studies since the beginning of this century have supported the view that IGF-1 deficiency in the neonate defines the basis of autism. As a result, it appears that interleukin-6 in corona virus-based infections causes reduced defenses because of suppressed IGF-1, especially in older patients. This may also portend an increase of autism in the offspring of gravidas currently affected severely by Covid-19.</t>
  </si>
  <si>
    <t>https://www.sciencedirect.com/science/article/pii/S0306987720306198?via%3Dihub</t>
  </si>
  <si>
    <t>Israel</t>
  </si>
  <si>
    <t>Steinman G.</t>
  </si>
  <si>
    <t>Med Hypotheses</t>
  </si>
  <si>
    <t>10.1016/j.mehy.2020.109797</t>
  </si>
  <si>
    <t>Changes in Children's Healthcare Visits During COVID-19 Pandemic in Hangzhou, China</t>
  </si>
  <si>
    <t>https://www.jpeds.com/article/S0022-3476(20)30587-4/fulltext</t>
  </si>
  <si>
    <t>Li H, Yu G, Duan H, Fu J, Shu Q.</t>
  </si>
  <si>
    <t>10.1016/j.jpeds.2020.05.013</t>
  </si>
  <si>
    <t>Interleukin-6 levels in children developing SARS-CoV-2 infection</t>
  </si>
  <si>
    <t>https://www.pediatr-neonatol.com/article/S1875-9572(20)30065-6/fulltext</t>
  </si>
  <si>
    <t>Soraya GV, Ulhaq ZS.</t>
  </si>
  <si>
    <t>Pediatr Neonatol</t>
  </si>
  <si>
    <t>10.1016/j.pedneo.2020.04.007</t>
  </si>
  <si>
    <t>Avoiding indirect effects of COVID-19 on maternal and child health</t>
  </si>
  <si>
    <t>https://www.thelancet.com/journals/langlo/article/PIIS2214-109X(20)30239-4/fulltext</t>
  </si>
  <si>
    <t>Menendez C, Gonzalez R, Donnay F, Leke RGF.</t>
  </si>
  <si>
    <t>Lancet Glob Health</t>
  </si>
  <si>
    <t>10.1016/S2214-109X(20)30239-4</t>
  </si>
  <si>
    <t>Managing Children with Renal Diseases during COVID-19 Pandemic</t>
  </si>
  <si>
    <t>The coronavirus outbreak is a rapidly evolving pandemic, placing unprecedented strain on health-care systems. COVID-19 presents challenges for management of children with renal diseases especially those receiving long-term immunosuppressive medications, including renal transplant recipients and those with chronic kidney disease and acute kidney injury requiring dialysis. Our preparedness for managing this vulnerable group of children is the need of the hour. The purpose of this article is to provide guidance to caregivers and health care personnel involved in management of children with renal diseases and to ensure patient well-being, while protecting staff from infection.</t>
  </si>
  <si>
    <t>https://pubmed.ncbi.nlm.nih.gov/32412915/</t>
  </si>
  <si>
    <t>Vasudevan A, Mantan M, Krishnamurthy S, Pais P, Mathew G, Hari P, Kanitkar M, Gulati S, Bagga A, Mishra OP; Indian Society Of Pediatric Nephrology.</t>
  </si>
  <si>
    <t>Indian Pediatr</t>
  </si>
  <si>
    <t>Appearance of Skin Rash in Pediatric Patients with COVID-19: Three Case Presentations</t>
  </si>
  <si>
    <t>https://onlinelibrary.wiley.com/doi/epdf/10.1111/dth.13594</t>
  </si>
  <si>
    <t>Duramaz BB, Yozgat CY, Yozgat Y, Turel O.</t>
  </si>
  <si>
    <t>10.1111/dth.13594</t>
  </si>
  <si>
    <t>Neonatal Intensive Care Unit Preparedness for the Novel Coronavirus Disease-2019 Pandemic: A New York City Hospital Perspective</t>
  </si>
  <si>
    <t>In January 2020, China reported a cluster of cases of pneumonia associated with a novel pathogenic coronavirus provisionally named Severe Acute Respiratory Syndrome Coronavirus 2 (SARS-CoV2). Since then, Coronavirus Disease 2019 (COVID-19) has been reported in more than 180 countries with approximately 3 million known infections and more than 210,000 deaths attributed to this disease. The majority of confirmed COVID-19 cases have been reported in adults, especially older individuals with co-morbidities. Children have had a relatively lower rate and a less serious course of infection as reported in the literature to date. One of the most vulnerable pediatric patient populations is cared for in the neonatal intensive care unit. There is limited data on the effect of COVID-19 in fetal life, and among neonates after birth. Therefore there is an urgent need for proactive preparation, and planning to combat COVID-19, as well as to safeguard patients, their families, and healthcare personnel. This review article is based on the Centers for Disease Control and Prevention's (CDC) current recommendations for COVID-19 and its adaptation to our local resources. The aim of this article is to provide basic consolidated guidance and checklists to clinicians in the neonatal intensive care units in key aspects of preparation needed to counter exposure or infection with COVID-19. We anticipate that CDC will continue to update their guidelines regarding COVID-19 as the situation evolves, and we recommend monitoring CDC's updates for the most current information.</t>
  </si>
  <si>
    <t>https://www.ncbi.nlm.nih.gov/pmc/articles/PMC7221379/</t>
  </si>
  <si>
    <t>Verma S, Lumba R, Lighter JL, Bailey SM, Wachtel EV, Kunjumon B, Alessi S, Mally PV.</t>
  </si>
  <si>
    <t>Curr Probl Pediatr Adolesc Health Care</t>
  </si>
  <si>
    <t>10.1016/j.cppeds.2020.100795</t>
  </si>
  <si>
    <t>An outbreak of severe Kawasaki-like disease at the Italian epicentre of the SARS-CoV-2 epidemic: an observational cohort study</t>
  </si>
  <si>
    <t>Background
The Bergamo province, which is extensively affected by the severe acute respiratory syndrome coronavirus 2 (SARS-CoV-2) epidemic, is a natural observatory of virus manifestations in the general population. In the past month we recorded an outbreak of Kawasaki disease; we aimed to evaluate incidence and features of patients with Kawasaki-like disease diagnosed during the SARS-CoV-2 epidemic.
Methods
All patients diagnosed with a Kawasaki-like disease at our centre in the past 5 years were divided according to symptomatic presentation before (group 1) or after (group 2) the beginning of the SARS-CoV-2 epidemic. Kawasaki- like presentations were managed as Kawasaki disease according to the American Heart Association indications. Kawasaki disease shock syndrome (KDSS) was defined by presence of circulatory dysfunction, and macrophage activation syndrome (MAS) by the Paediatric Rheumatology International Trials Organisation criteria. Current or previous infection was sought by reverse-transcriptase quantitative PCR in nasopharyngeal and oropharyngeal swabs, and by serological qualitative test detecting SARS-CoV-2 IgM and IgG, respectively.
Findings
Group 1 comprised 19 patients (seven boys, 12 girls; aged 3·0 years [SD 2·5]) diagnosed between Jan 1, 2015, and Feb 17, 2020. Group 2 included ten patients (seven boys, three girls; aged 7·5 years [SD 3·5]) diagnosed between Feb 18 and April 20, 2020; eight of ten were positive for IgG or IgM, or both. The two groups differed in disease incidence (group 1 vs group 2, 0·3 vs ten per month), mean age (3·0 vs 7·5 years), cardiac involvement (two of 19 vs six of ten), KDSS (zero of 19 vs five of ten), MAS (zero of 19 vs five of ten), and need for adjunctive steroid treatment (three of 19 vs eight of ten; all p&lt;0·01).
Interpretation
In the past month we found a 30-fold increased incidence of Kawasaki-like disease. Children diagnosed after the SARS-CoV-2 epidemic began showed evidence of immune response to the virus, were older, had a higher rate of cardiac involvement, and features of MAS. The SARS-CoV-2 epidemic was associated with high incidence of a severe form of Kawasaki disease. A similar outbreak of Kawasaki-like disease is expected in countries involved in the SARS-CoV-2 epidemic.</t>
  </si>
  <si>
    <t>https://www.thelancet.com/journals/lancet/article/PIIS0140-6736(20)31103-X/fulltext</t>
  </si>
  <si>
    <t>Verdoni L, Mazza A, Gervasoni A, Martelli L, Ruggeri M, Ciuffreda M, Bonanomi E, D'Antiga L.</t>
  </si>
  <si>
    <t>10.1016/S0140-6736(20)31103-X</t>
  </si>
  <si>
    <t>10 ped patients (mean age 7.5, SD 3.5)</t>
  </si>
  <si>
    <t>Delivery Room Preparedness and Early Neonatal Outcomes During COVID19 Pandemic in New York City</t>
  </si>
  <si>
    <t>May/2020</t>
  </si>
  <si>
    <t>https://pediatrics.aappublications.org/content/early/2020/05/12/peds.2020-1567</t>
  </si>
  <si>
    <t>Perlman J, Oxford C, Chang C, Salvatore C, Di Pace J.</t>
  </si>
  <si>
    <t>10.1542/peds.2020-1567</t>
  </si>
  <si>
    <t>Caring for Newborns Born to Mothers with COVID-19: More Questions than Answers</t>
  </si>
  <si>
    <t>https://pediatrics.aappublications.org/content/early/2020/05/12/peds.2020-001842</t>
  </si>
  <si>
    <t>Gupta M, Zupancic JAF, Pursley DM.</t>
  </si>
  <si>
    <t>10.1542/peds.2020-001842</t>
  </si>
  <si>
    <t>Lung Ultrasound in Children with COVID-19: Preliminary Findings</t>
  </si>
  <si>
    <t>Recent evidence indicates the usefulness of lung ultrasound (LUS) in detecting coronavirus disease 19 (COVID-19) pneumonia. However, no data are available on the use of LUS in children with COVID-19 pneumonia. In this report, we describe LUS features of 10 consecutively admitted children with COVID-19 in two tertiary-level pediatric hospitals in Rome. LUS revealed signs of lung involvement during COVID-19 infection. In particular, vertical artifacts (70%), pleural irregularities (60%), areas of white lung (10%) and subpleural consolidations (10%) were the main findings in patients with COVID-19. No cases of pleural effusions were found. According to our experience, the routine use of LUS in the evaluation of children with suspected or confirmed COVID-19, when performed by clinicians with documented experience in LUS, was useful in diagnosing and monitoring pediatric COVID-19 pneumonia, reducing unnecessary radiation/sedation in children and exposure of health care workers to severe acute respiratory syndrome coronavirus 2 (SARS-CoV-2).</t>
  </si>
  <si>
    <t>https://www.ncbi.nlm.nih.gov/pmc/articles/PMC7196401/</t>
  </si>
  <si>
    <t>Musolino AM, Supino MC, Buonsenso D, Ferro V, Valentini P, Magistrelli A, Lombardi MH, Romani L, D'Argenio P, Campana A; Roman Lung Ultrasound Study Team for Pediatric COVID-19 (ROMULUS COVID Team).</t>
  </si>
  <si>
    <t>Ultrasound Med Biol</t>
  </si>
  <si>
    <t>10.1016/j.ultrasmedbio.2020.04.026</t>
  </si>
  <si>
    <t>10 children</t>
  </si>
  <si>
    <t>Pregnancy, Birth and the COVID-19 Pandemic in the United States</t>
  </si>
  <si>
    <t>How quickly and in what ways are US maternity care practices changing due to the COVID-19 pandemic? Our data indicate that partners and doulas are being excluded from birthing rooms leaving mothers unsupported, while providers face lack of protective equipment and unclear guidelines. We investigate rapidly shifting protocols for in- and out-of-hospital births and the decision making behind them. We ask, will COVID-19 cause women, families, and providers to look at birthing in a different light? And will this pandemic offer a testing ground for future policy changes to generate effective maternity care amidst pandemics and other types of disasters?</t>
  </si>
  <si>
    <t>https://www.tandfonline.com/doi/full/10.1080/01459740.2020.1761804</t>
  </si>
  <si>
    <t>Davis-Floyd R, Gutschow K, Schwartz DA.</t>
  </si>
  <si>
    <t>Med Anthropol</t>
  </si>
  <si>
    <t>10.1080/01459740.2020.1761804</t>
  </si>
  <si>
    <t>Anaesthesia and intensive care in obstetrics during the COVID-19 pandemic</t>
  </si>
  <si>
    <t>https://www.ncbi.nlm.nih.gov/pmc/articles/PMC7219381/</t>
  </si>
  <si>
    <t>Morau E, Bouvet L, Keita H, Vial F, Bonnet MP, Bonnin M, Gouez AL, Chassard D, Mercier FJ, Benhamou D; CARO Working Group.</t>
  </si>
  <si>
    <t>Anaesth Crit Care Pain Med</t>
  </si>
  <si>
    <t>10.1016/j.accpm.2020.05.006</t>
  </si>
  <si>
    <t>Early estimates of the indirect effects of the COVID-19 pandemic on maternal and child mortality in low-income and middle-income countries: a modelling study</t>
  </si>
  <si>
    <t>Background
While the COVID-19 pandemic will increase mortality due to the virus, it is also likely to increase mortality indirectly. In this study, we estimate the additional maternal and under-5 child deaths resulting from the potential disruption of health systems and decreased access to food.
Methods
We modelled three scenarios in which the coverage of essential maternal and child health interventions is reduced by 9·8–51·9% and the prevalence of wasting is increased by 10–50%. Although our scenarios are hypothetical, we sought to reflect real-world possibilities, given emerging reports of the supply-side and demand-side effects of the pandemic. We used the Lives Saved Tool to estimate the additional maternal and under-5 child deaths under each scenario, in 118 low-income and middle-income countries. We estimated additional deaths for a single month and extrapolated for 3 months, 6 months, and 12 months.
Findings
Our least severe scenario (coverage reductions of 9·8–18·5% and wasting increase of 10%) over 6 months would result in 253 500 additional child deaths and 12 200 additional maternal deaths. Our most severe scenario (coverage reductions of 39·3–51·9% and wasting increase of 50%) over 6 months would result in 1 157 000 additional child deaths and 56 700 additional maternal deaths. These additional deaths would represent an increase of 9·8–44·7% in under-5 child deaths per month, and an 8·3–38·6% increase in maternal deaths per month, across the 118 countries. Across our three scenarios, the reduced coverage of four childbirth interventions (parenteral administration of uterotonics, antibiotics, and anticonvulsants, and clean birth environments) would account for approximately 60% of additional maternal deaths. The increase in wasting prevalence would account for 18–23% of additional child deaths and reduced coverage of antibiotics for pneumonia and neonatal sepsis and of oral rehydration solution for diarrhoea would together account for around 41% of additional child deaths.
Interpretation
Our estimates are based on tentative assumptions and represent a wide range of outcomes. Nonetheless, they show that, if routine health care is disrupted and access to food is decreased (as a result of unavoidable shocks, health system collapse, or intentional choices made in responding to the pandemic), the increase in child and maternal deaths will be devastating. We hope these numbers add context as policy makers establish guidelines and allocate resources in the days and months to come.</t>
  </si>
  <si>
    <t>https://www.thelancet.com/journals/langlo/article/PIIS2214-109X(20)30229-1/fulltext</t>
  </si>
  <si>
    <t>Roberton T, Carter ED, Chou VB, Stegmuller AR, Jackson BD, Tam Y, Sawadogo-Lewis T, Walker N.</t>
  </si>
  <si>
    <t>10.1016/S2214-109X(20)30229-1</t>
  </si>
  <si>
    <t>Prone positioning and high-flow oxygen improved respiratory function in a 25-week pregnant woman with COVID-19</t>
  </si>
  <si>
    <t>https://www.ejog.org/article/S0301-2115(20)30273-6/abstract</t>
  </si>
  <si>
    <t>Vibert F, Kretz M, Thuet V, Barthel F, De Marcillac F, Deruelle P, Lecointre L.</t>
  </si>
  <si>
    <t>10.1016/j.ejogrb.2020.05.022</t>
  </si>
  <si>
    <t>Call to Action: Preserving and Advocating for Essential Care for Women during the COVID-19 Pandemic</t>
  </si>
  <si>
    <t>The COVID-19 pandemic has redefined 'essential care', and reproductive healthcare has become a frequently targeted and debated topic. As Obstetricians and Gynecologists (OBGYN), we stand with our patients and others as advocates for women's reproductive health. With the medical and surgical training to provide all aspects of reproductive healthcare, OBGYNs are indispensable and uniquely positioned to advocate for the full spectrum of care that our patients need right now. All patients have a right to these services. Contraception and abortion care remain essential, and we need to work at the local, state and federal level on policies that preserve these critical services. We must also support policies that will promote expansion of care, including lengthening Medicaid pregnancy/postpartum coverage. While we continue to see patients, this is the time to engage outside clinical encounters by participating in lobbying and other advocacy efforts to preserve essential services, protecting the health, life, and welfare of our patients during COVID-19.</t>
  </si>
  <si>
    <t>https://pubmed.ncbi.nlm.nih.gov/32405073/</t>
  </si>
  <si>
    <t>Robinson EF, Moulder JK, Zerden ML, Miller AM, Zite NB.</t>
  </si>
  <si>
    <t>Am J Obstet Gynecol</t>
  </si>
  <si>
    <t>10.1016/j.ajog.2020.05.022</t>
  </si>
  <si>
    <t>COVID-19 in the Pediatric Population Admitted to a Tertiary Referral Hospital in Northern Italy: Preliminary Clinical Data</t>
  </si>
  <si>
    <t>https://journals.lww.com/pidj/Citation/9000/COVID_19_in_the_Pediatric_Population_Admitted_to_a.96177.aspx</t>
  </si>
  <si>
    <t>Brambilla I, Castagnoli R, Caimmi S, Ciprandi G, Luigi Marseglia G.</t>
  </si>
  <si>
    <t>10.1097/INF.0000000000002730</t>
  </si>
  <si>
    <t>17 children</t>
  </si>
  <si>
    <t>Neonatal Early-Onset Infection With SARS-CoV-2 in a Newborn Presenting With Encephalitic Symptoms</t>
  </si>
  <si>
    <t>https://journals.lww.com/pidj/Citation/9000/Neonatal_Early_Onset_Infection_With_SARS_CoV_2_in.96175.aspx</t>
  </si>
  <si>
    <t>Lorenz N, Treptow A, Schmidt S, Hofmann R, Raumer-Engler M, Heubner G, GrÃ¶ber K.</t>
  </si>
  <si>
    <t>10.1097/INF.0000000000002735</t>
  </si>
  <si>
    <t>2 newborns</t>
  </si>
  <si>
    <t>CORONAVIRUS DISEASE 2019 IN NEWBORNS AND VERY YOUNG INFANTS: A SERIES OF SIX PATIENTS IN FRANCE</t>
  </si>
  <si>
    <t>We present here a series of 6 infants hospitalized for coronavirus disease 2019 infection from March 14 to March 30, 5 of them are newborns. All 6 patients presented with fever, it was the main symptom for all of them. Only one of them needed oxygen; the others were hospitalized for surveillance but did not need specific care. In our series, coronavirus disease 2019 infection is mostly mild in neonates.</t>
  </si>
  <si>
    <t>https://journals.lww.com/pidj/Abstract/9000/CORONAVIRUS_DISEASE_2019_IN_NEWBORNS_AND_VERY.96173.aspx</t>
  </si>
  <si>
    <t>Meslin P, Guiomard C, Chouakria M, Porcher J, Duquesne F, Tiprez C, Zemouri N.</t>
  </si>
  <si>
    <t>10.1097/INF.0000000000002743</t>
  </si>
  <si>
    <t>5 newborns and 1 infant</t>
  </si>
  <si>
    <t>FIRST CASE OF CORONAVIRUS DISEASE 2019 IN CHILDHOOD LEUKEMIA IN CHINA</t>
  </si>
  <si>
    <t>We report the first case of coronavirus disease 2019 (COVID-19) comorbid with leukemia in a patient hospitalized in Beijing, China. The patient showed a prolonged manifestation of symptoms and a protracted diagnosis period of COVID-19. It is necessary to extend isolation time, increase the number of nucleic acid detections and conduct early symptomatic treatment for children with both COVID-19 and additional health problems.</t>
  </si>
  <si>
    <t>https://journals.lww.com/pidj/Abstract/9000/FIRST_CASE_OF_CORONAVIRUS_DISEASE_2019_IN.96166.aspx</t>
  </si>
  <si>
    <t>Zhao Y, Zhao W, Wang A, Qian F, Wang S, Zhuang L, Zhang F, Sun D, Gao G.</t>
  </si>
  <si>
    <t>10.1097/INF.0000000000002742</t>
  </si>
  <si>
    <t>1 (age ?)</t>
  </si>
  <si>
    <t>Considerations for Pediatric Craniofacial Surgeons During the COVID-19 Outbreak</t>
  </si>
  <si>
    <t>https://journals.lww.com/jcraniofacialsurgery/Citation/9000/Considerations_for_Pediatric_Craniofacial_Surgeons.93777.aspx</t>
  </si>
  <si>
    <t>Schoenbrunner A, Sarac B, Gosman A, Janis JE.</t>
  </si>
  <si>
    <t>J Craniofac Surg</t>
  </si>
  <si>
    <t>10.1097/SCS.0000000000006565</t>
  </si>
  <si>
    <t>Neurotropic mechanisms in COVID-19 and their potential influence on neuropsychological outcomes in children</t>
  </si>
  <si>
    <t>Children have shown more physical resilience to COVID-19 than adults, but there is a cohort of vulnerable infants and young children who may experience disease burden, both in the acute phase and chronically. Children may have had early undocumented exposure to COVID-19. Even when the risk of exposure was known, developmental variables may have made the avoidance of physical proximity difficult for children. Preliminary hypotheses concerning neurotropic factors have been documented by researchers. Children with COVID-19 and comorbid physical or mental disorders may be vulnerable to exacerbations of neurotropic factors and comorbidities, the neural impact of which has been documented for other coronaviruses. Researchers are investigating COVID-19 symptom descriptions, neurotropic mechanisms at the genomic and transcriptomatic levels, neurological manifestations, and the impact of comorbid health complications. Neuropsychologists need information concerning the likely impact of COVID-19 on children. With a view toward that goal, this article provides recommendations for some initial updates in neuropsychology practice.</t>
  </si>
  <si>
    <t>https://www.tandfonline.com/doi/full/10.1080/09297049.2020.1763938</t>
  </si>
  <si>
    <t>Condie LO.</t>
  </si>
  <si>
    <t>Child Neuropsychol</t>
  </si>
  <si>
    <t>10.1080/09297049.2020.1763938</t>
  </si>
  <si>
    <t>Vertical Transmission of Severe Acute Respiratory Syndrome Coronavirus 2: A Systematic Review</t>
  </si>
  <si>
    <t>Objective: The aim of this study is to summarize currently available evidence on vertical transmission of severe acute respiratory syndrome coronavirus 2 (SARS-CoV-2).
Study design: A systematic review was conducted following the guidelines of the Preferred Reporting Items for Systematic Reviews and Meta-analysis Statement.
Results: A total of 22 studies comprising 83 neonates born to mothers diagnosed with coronavirus disease 2019 were included in the present systematic review. Among these neonates, three were confirmed with SARS-CoV-2 infection at 16, 36, and 72 hours after birth, respectively, by nasopharyngeal swab real-time polymerase chain reaction (RT-PCR) tests; another six had elevated virus-specific antibody levels in serum samples collected after birth, but negative RT-PCR test results. However, without positive RT-PCR tests of amniotic fluid, placenta, or cord blood, there is a lack of virologic evidence for intrauterine vertical transmission.
Conclusion: There is currently no direct evidence to support intrauterine vertical transmission of SARS-CoV-2. Additional RT-PCR tests on amniotic fluid, placenta, and cord blood are needed to ascertain the possibility of intrauterine vertical transmission. For pregnant women infected during their first and second trimesters, further studies focusing on long-term outcomes are needed.
Key points: · We review neonates of mothers diagnosed with coronavirus disease 2019 detected by real-time polymerase chain reaction (RT-PCR).. · No direct virologic evidence of vertical transmission has been reported.. · No evidence that cesarean delivery is safer than vaginal delivery.. · More RT-PCR tests on amniotic fluid, placenta, and cord blood are recommended..</t>
  </si>
  <si>
    <t>https://www.thieme-connect.com/products/ejournals/html/10.1055/s-0040-1712161</t>
  </si>
  <si>
    <t>Yang Z, Liu Y.</t>
  </si>
  <si>
    <t>Am J Perinatol</t>
  </si>
  <si>
    <t>10.1055/s-0040-1712161</t>
  </si>
  <si>
    <t>22 studies comprising 83 neonates born to mothers diagnosed with coronavirus disease 2019</t>
  </si>
  <si>
    <t>COVID-19 in pediatric patients: What the prehospital teams need to know</t>
  </si>
  <si>
    <t>https://www.sciencedirect.com/science/article/pii/S0929693X20301111?via%3Dihub</t>
  </si>
  <si>
    <t>Lemoine S, Chabernaud JL, Travers S, Prunet B.</t>
  </si>
  <si>
    <t>Arch Pediatr</t>
  </si>
  <si>
    <t>10.1016/j.arcped.2020.05.003</t>
  </si>
  <si>
    <t>Child with liver transplant recovers from COVID-19 infection. A case report</t>
  </si>
  <si>
    <t>We present the case of a 55-month-old girl who recovered from coronavirus disease 2019 (COVID-19) infection 5 months after undergoing liver transplantation; she had a co-infection with Epstein-Barr virus (EBV). To the best of our knowledge, this is the first case report of a COVID-19 infection in a pediatric patient with liver transplantation. Additionally, this is also the first report of confirmed co-infection between COVID-19 and EBV. On the basis of this case, we suggest that liver transplantation is not associated with COVID-19 symptom severity and development. Moreover, COVID-19 and EBV co-infections do not seem to aggravate the clinical outcome.</t>
  </si>
  <si>
    <t>https://www.ncbi.nlm.nih.gov/pmc/articles/PMC7200359/</t>
  </si>
  <si>
    <t>Morand A, Roquelaure B, Colson P, Amrane S, Bosdure E, Raoult D, Lagier JC, Fabre A.</t>
  </si>
  <si>
    <t>10.1016/j.arcped.2020.05.004</t>
  </si>
  <si>
    <t>1 55-month-old</t>
  </si>
  <si>
    <t>Pediatric Peri-Operative Care in the COVID-19 Era</t>
  </si>
  <si>
    <t>COVID-19 has impacted the United States substantially. The virus, unlike other recent epidemics, has resulted in the closing of many schools, businesses, and healthcare facilities. Much of the virus’s impact is yet to be determined, however, what has been observed is that children are much less affected than adults and their case fatality is low across the world. Although the adults who care for children at home and in healthcare settings may be at risk, there are many strategies that are being implemented across the nation to address viral spread and move toward business as usual. Government policies that are currently being developed should consider the impact they will have on public health and the economy because they are both intimately intertwined in the daily workings of our nation. We urge consideration of the long-term impact that the pandemic may have on children. Furthermore, we insist that public and private institutions at all levels consider policies and programs that account for children and the indirect and direct deleterious effects that the pandemic is having on their development and well-being. Children in need of surgery have different considerations compared with adult patients with regard to decisionmaking, convalescence, and long-term outcomes. As children are our future, let us consider mitigation strategies and solutions that can give them the best chance at success.</t>
  </si>
  <si>
    <t>https://www.liebertpub.com/doi/full/10.1089/sur.2020.170</t>
  </si>
  <si>
    <t>Johnson WR, Shultz B, Wootten CT, Wellons JC, Upperman JS.</t>
  </si>
  <si>
    <t>Surg Infect (Larchmt)</t>
  </si>
  <si>
    <t>10.1089/sur.2020.170</t>
  </si>
  <si>
    <t>Should Extremely Premature Babies Get Ventilators During the COVID-19 Crisis?</t>
  </si>
  <si>
    <t>In a crisis, societal needs take precedence over a patient’s best interests. Triage guidelines, however, differ on whether limited resources should focus on maximizing lives or life-years. Choosing between these two approaches has implications for neonatology. Neonatal units have ventilators, some adaptable for adults. This raises the question of whether, in crisis conditions, guidelines for treating extremely premature babies should be altered to free-up ventilators. Some adults who need ventilators will have a survival rate higher than some extremely premature babies. But surviving babies will likely live longer, maximizing life-years. Empiric evidence demonstrates that these babies can derive significant survival benefits from ventilation when compared to adults. When “triaging” or choosing between patients, justice demands fair guidelines. Premature babies do not deserve special consideration; they deserve equal consideration. Solidarity is crucial but must consider needs specific to patient populations and avoid biases against people with disabilities and extremely premature babies.</t>
  </si>
  <si>
    <t>https://www.tandfonline.com/doi/full/10.1080/15265161.2020.1764134</t>
  </si>
  <si>
    <t>Haward MF, Janvier A, Moore GP, Laventhal N, Fry JT, Lantos J.</t>
  </si>
  <si>
    <t>Am J Bioeth</t>
  </si>
  <si>
    <t>10.1080/15265161.2020.1764134</t>
  </si>
  <si>
    <t>1 premature baby girl</t>
  </si>
  <si>
    <t>COVID-19 in Children, Pregnancy and Neonates: A Review of Epidemiologic and Clinical Features</t>
  </si>
  <si>
    <t>The novel severe acute respiratory syndrome coronavirus 2 (SARS-CoV-2) pandemic has spread rapidly across the globe. In contrast to initial reports, recent studies suggest that children are just as likely as adults to become infected with the virus but have fewer symptoms and less severe disease. In this review, we summarize the epidemiologic and clinical features of children infected with SARS-CoV-2 reported in pediatric case series to date. We also summarize the perinatal outcomes of neonates born to women infected with SARS-CoV-2 in pregnancy. We found 11 case series including a total of 333 infants and children. Overall, 83% of the children had a positive contact history, mostly with family members. The incubation period varied between 2 and 25 days with a mean of 7 days. The virus could be isolated from nasopharyngeal secretions for up to 22 days and from stool for more than 30 days. Co-infections were reported in up to 79% of children (mainly mycoplasma and influenza). Up to 35% of children were asymptomatic. The most common symptoms were cough (48%; range 19%-100%), fever (42%; 11%-100%) and pharyngitis (30%; 11%-100%). Further symptoms were nasal congestion, rhinorrhea, tachypnoea, wheezing, diarrhea, vomiting, headache and fatigue. Laboratory test parameters were only minimally altered. Radiologic findings were unspecific and included unilateral or bilateral infiltrates with, in some cases, ground-glass opacities or consolidation with a surrounding halo sign. Children rarely needed admission to intensive care units (3%), and to date, only a small number of deaths have been reported in children globally. Nine case series and 2 case reports described outcomes of maternal SARS-CoV-2 infection during pregnancy in 65 women and 67 neonates. Two mothers (3%) were admitted to intensive care unit. Fetal distress was reported in 30% of pregnancies. Thirty-seven percent of women delivered preterm. Neonatal complications included respiratory distress or pneumonia (18%), disseminated intravascular coagulation (3%), asphyxia (2%) and 2 perinatal deaths. Four neonates (3 with pneumonia) have been reported to be SARS-CoV-2 positive despite strict infection control and prevention procedures during delivery and separation of mother and neonates, meaning vertical transmission could not be excluded.</t>
  </si>
  <si>
    <t>https://journals.lww.com/pidj/FullText/2020/06000/COVID_19_in_Children,_Pregnancy_and_Neonates__A.1.aspx</t>
  </si>
  <si>
    <t>Switzerland, Australia</t>
  </si>
  <si>
    <t>Zimmermann P, Curtis N.</t>
  </si>
  <si>
    <t>10.1097/INF.0000000000002700</t>
  </si>
  <si>
    <t>11 case series including a total of 333 infants and children</t>
  </si>
  <si>
    <t>An Approach to Consolidating Pediatric Hospital Beds During the COVID-19 Surge</t>
  </si>
  <si>
    <t>https://pediatrics.aappublications.org/content/early/2020/05/11/peds.2020-1464</t>
  </si>
  <si>
    <t>FranÃ§a UL, McManus ML.</t>
  </si>
  <si>
    <t>10.1542/peds.2020-1464</t>
  </si>
  <si>
    <t>COVID-19: lessons to date from China</t>
  </si>
  <si>
    <t>The pandemic due to a novel coronavirus has been sweeping across different regions of the globe since January 2020. Early reports of this infection due to severe acute respiratory syndrome coronavirus 2 (SARS-CoV-2) consisted of mostly adult patients. As the outbreak spreads rapidly beyond the epicentre of Wuhan, it becomes clear that infants and children of all ages are susceptible to this infection. In China, there have been more than 1200 paediatric cases. Most paediatric patients acquire the infection through household contact with infected adults. The disease in children is usually self-limiting and most infected children will recover uneventfully within 7-10 days. Other than symptoms of the respiratory tract, many children may present with gastrointestinal symptoms. Older children are more likely to have asymptomatic infection. Although deaths related to SARS-CoV-2 are rarely reported in the paediatric age group, young children and those with underlying medical conditions are more likely to develop severe illness. Only a small fraction of neonates born to infected mother would acquire the virus by vertical transmission. Because a large proportion of children and adolescents may have asymptomatic or mildly symptomatic infection, children are likely to play an important role in community transmission of this infection. Screening of children who have a definitive contact history will facilitate early diagnosis and isolation of all infected children. This review summarises the lessons learned in China with regard to the current understanding of SARS-CoV-2 infection in the paediatric population.</t>
  </si>
  <si>
    <t>https://adc.bmj.com/content/early/2020/05/12/archdischild-2020-319261.long</t>
  </si>
  <si>
    <t>Lu X, Xing Y, Wong GW.</t>
  </si>
  <si>
    <t>Arch Dis Child</t>
  </si>
  <si>
    <t>10.1136/archdischild-2020-319261</t>
  </si>
  <si>
    <t>Laboratory Abnormalities in Pregnant Women with Novel Coronavirus Disease 2019</t>
  </si>
  <si>
    <t>https://www.thieme-connect.com/products/ejournals/html/10.1055/s-0040-1712181</t>
  </si>
  <si>
    <t>Shi L, Wang Y, Yang H, Duan G, Wang Y.</t>
  </si>
  <si>
    <t>10.1055/s-0040-1712181</t>
  </si>
  <si>
    <t>Telehealth for High-Risk Pregnancies in the Setting of the COVID-19 Pandemic</t>
  </si>
  <si>
    <t>As New York City became an international epicenter of the novel coronavirus disease 2020 (COVID-19) pandemic, telehealth was rapidly integrated into prenatal care at Columbia University Irving Medical Center, an academic hospital system in Manhattan. Goals of implementation were to consolidate in-person prenatal screening, surveillance, and examinations into fewer in-person visits while maintaining patient access to ongoing antenatal care and subspecialty consultations via telehealth virtual visits. The rationale for this change was to minimize patient travel and thus risk for COVID-19 exposure. Because a large portion of obstetric patients had underlying medical or fetal conditions placing them at increased risk for adverse outcomes, prenatal care telehealth regimens were tailored for increased surveillance and/or counseling. Based on the incorporation of telehealth into prenatal care for high-risk patients, specific recommendations are made for the following conditions, clinical scenarios, and services: (1) hypertensive disorders of pregnancy including preeclampsia, gestational hypertension, and chronic hypertension; (2) pregestational and gestational diabetes mellitus; (3) maternal cardiovascular disease; (4) maternal neurologic conditions; (5) history of preterm birth and poor obstetrical history including prior stillbirth; (6) fetal conditions such as intrauterine growth restriction, congenital anomalies, and multiple gestations including monochorionic placentation; (7) genetic counseling; (8) mental health services; (9) obstetric anesthesia consultations; and (10) postpartum care. While telehealth virtual visits do not fully replace in-person encounters during prenatal care, they do offer a means of reducing potential patient and provider exposure to COVID-19 while providing consolidated in-person testing and services.</t>
  </si>
  <si>
    <t>https://www.thieme-connect.com/products/ejournals/html/10.1055/s-0040-1712121</t>
  </si>
  <si>
    <t>Aziz A, Zork N, Aubey JJ, Baptiste CD, D'Alton ME, Emeruwa UN, Fuchs KM, Goffman D, Gyamfi-Bannerman C, Haythe JH, LaSala AP, Madden N, Miller EC, Miller RS, Monk C, Moroz L, Ona S, Ring LE, Sheen JJ, Spiegel ES, Simpson LL, Yates HS, Friedman AM.</t>
  </si>
  <si>
    <t>10.1055/s-0040-1712121</t>
  </si>
  <si>
    <t>A Proposed Plan for Prenatal Care to Minimize Risks of COVID-19 to Patients and Providers: Focus on Hypertensive Disorders of Pregnancy</t>
  </si>
  <si>
    <t>Hypertensive disorders are the most common medical complications of pregnancy and a major cause of maternal and perinatal morbidity and death. The detection of elevated blood pressure during pregnancy is one of the cardinal aspects of optimal antenatal care. With the outbreak of novel coronavirus disease 2019 (COVID-19) and the risk for person-to-person spread of the virus, there is a desire to minimize unnecessary visits to health care facilities. Women should be classified as low risk or high risk for hypertensive disorders of pregnancy and adjustments can be accordingly made in the frequency of maternal and fetal surveillance. During this pandemic, all pregnant women should be encouraged to obtain a sphygmomanometer. Patients monitored for hypertension as an outpatient should receive written instructions on the important signs and symptoms of disease progression and provided contact information to report the development of any concern for change in status. As the clinical management of gestational hypertension and preeclampsia is the same, assessment of urinary protein is unnecessary in the management once a diagnosis of a hypertensive disorder of pregnancy is made. Pregnant women with suspected hypertensive disorders of pregnancy and signs and symptoms associated with the severe end of the disease spectrum (e.g., headaches, visual symptoms, epigastric pain, and pulmonary edema) should have an evaluation including complete blood count, serum creatinine level, and liver transaminases (aspartate aminotransferase and alanine aminotransferase). Further, if there is any evidence of disease progression or if acute severe hypertension develops, prompt hospitalization is suggested. Current guidelines from the American College of Obstetricians and Gynecologists (ACOG) and The Society for Maternal-Fetal Medicine (SMFM) for management of preeclampsia with severe features suggest delivery after 34 0/7 weeks of gestation. With the outbreak of COVID-19, however, adjustments to this algorithm should be considered including delivery by 30 0/7 weeks of gestation in the setting of preeclampsia with severe features. KEY POINTS: · Outbreak of novel coronavirus disease 2019 (COVID-19) warrants fewer office visits.. · Women should be classified for hypertension risk in pregnancy.. · Earlier delivery suggested with COVID-19 and hypertensive disorder..</t>
  </si>
  <si>
    <t>https://www.thieme-connect.com/products/ejournals/html/10.1055/s-0040-1710538</t>
  </si>
  <si>
    <t>Barton JR, Saade GR, Sibai BM.</t>
  </si>
  <si>
    <t>10.1055/s-0040-1710538</t>
  </si>
  <si>
    <t>Managing Diabetes in Pregnancy Before, During, and After COVID-19</t>
  </si>
  <si>
    <t>Background: Pregnant women with diabetes are identified as being more vulnerable to the severe effects of COVID-19 and advised to stringently follow social distancing measures. Here, we review the management of diabetes in pregnancy before and during the lockdown.
Methods: Majority of antenatal diabetes and obstetric visits are provided remotely, with pregnant women attending hospital clinics only for essential ultrasound scans and labor and delivery. Online resources for supporting women planning pregnancy and for self-management of pregnant women with type 1 diabetes (T1D) using intermittent or continuous glucose monitoring are provided. Retinal screening procedures, intrapartum care, and the varying impact of lockdown on maternal glycemic control are considered. Alternative screening procedures for diagnosing hyperglycemia during pregnancy and gestational diabetes mellitus (GDM) are discussed. Case histories describe the remote initiation of insulin pump therapy and automated insulin delivery in T1D pregnancy.
Results: Initial feedback suggests that video consultations are well received and that the patient experiences for women requiring face-to-face visits are greatly improved. As the pandemic eases, formal evaluation of remote models of diabetes education and technology implementation, including women's views, will be important.
Conclusions: Research and audit activities will resume and we will find new ways for supporting pregnant women with diabetes to choose their preferred glucose monitoring and insulin delivery.</t>
  </si>
  <si>
    <t>https://www.liebertpub.com/doi/10.1089/DIA.2020.0223</t>
  </si>
  <si>
    <t>Murphy HR.</t>
  </si>
  <si>
    <t>Diabetes Technol Ther</t>
  </si>
  <si>
    <t>10.1089/dia.2020.0223</t>
  </si>
  <si>
    <t>Capturing the Impact of Children's Nurse Clinical Academics during the COVID-19 Pandemic</t>
  </si>
  <si>
    <t>Globally, we are in the midst of the COVID-19 pandemic, and in terms of health care, the impact on stakeholders, service commissioners, and research funders is still to be fully realized. At the heart of leading and/or conducting a growing number of healthcare research projects are nurses/midwives who hold posts known as Clinical Academic Researchers in the U.K. – or internationally they are often referred to as Nurse/Midwife Scientists – who as part of their contract of work conduct a significant research role. Some of these postholders have shared contracts in both health organizations such as local hospital trusts and associated academic Higher Education Institutions (such as a University).
One example of where these posts have rapidly grown is the U.K. The swift development of Clinical Academic Nurse/Midwife Researchers in the U.K. over the last decade has begun to now yield many positive results about this role, including bridging the perceived gap between academia and practice. More importantly, evidence has begun to emerge on how these postholders are contributing to the generation of new knowledge and the advancement of care and treatments, as well as their contributions to the best evidence to help improve outcomes and experiences for patients (Association of UK University Hospitals, 2016; Coad et al., 2019; Westwood et al., 2013). In terms of Children’s Nursing, while clinical academic research roles are complex and varied across the UK, we are witnessing the real differences Clinical Academic Children’s Nurses have made in practice (Coad et al., 2019). Prior to the pandemic of COVID-19, many positive changes had thus been reported.</t>
  </si>
  <si>
    <t>https://www.tandfonline.com/doi/full/10.1080/24694193.2020.1757311</t>
  </si>
  <si>
    <t>Coad J.</t>
  </si>
  <si>
    <t>Compr Child Adolesc Nurs</t>
  </si>
  <si>
    <t>10.1080/24694193.2020.1757311</t>
  </si>
  <si>
    <t>Psychopathological problems related to the COVID-19 pandemic and possible prevention with music therapy</t>
  </si>
  <si>
    <t>COVID‐19 is having a profound effect on societies worldwide and the impact that it is having on children cannot be underestimated. Although Brodin (1) stated that the disease tends to be mild in children, psychopathological considerations allow us to assume that the pandemic will have a high risk of long‐term paediatric psychiatric sequelae and interdisciplinary preventative measures are needed.</t>
  </si>
  <si>
    <t>https://onlinelibrary.wiley.com/doi/epdf/10.1111/apa.15346</t>
  </si>
  <si>
    <t>China, Germany</t>
  </si>
  <si>
    <t>Mastnak W.</t>
  </si>
  <si>
    <t>Acta Paediatr</t>
  </si>
  <si>
    <t>10.1111/apa.15346</t>
  </si>
  <si>
    <t>Delivery in Asymptomatic Italian Woman with SARS-CoV-2 Infection</t>
  </si>
  <si>
    <t>We report a case of a 33-year-old Italian pregnant at 40 weeks of gestation affected by asymptomatic SARS-CoV-2 infection delivering a healthy baby with no evidence of Coronavirus Disease 2019 (COVID-19). Vaginal delivery was uncomplicated, the breastfeeding was permitted under strict measures of infection control. The breast milk was negative for SARS-CoV-2. Control at 7 and 15 days indicated mother and baby good clinical condition, no signs of neonatal infection demonstrated by news oropharyngeal and rectal swab test negative for SARS-CoV-2.</t>
  </si>
  <si>
    <t>http://mjhid.org/index.php/mjhid/article/view/2020.033</t>
  </si>
  <si>
    <t>De Socio GV, Malincarne L, Arena S, Troiani S, Benedetti S, Camilloni B, Epicoco G, Mencacci A, Francisci D.</t>
  </si>
  <si>
    <t>Mediterr J Hematol Infect Dis</t>
  </si>
  <si>
    <t>10.4084/MJHID.2020.033</t>
  </si>
  <si>
    <t>Covid-19 and Children with Immune Thrombocytopenia: Emerging Issues</t>
  </si>
  <si>
    <t>http://mjhid.org/index.php/mjhid/article/view/2020.028</t>
  </si>
  <si>
    <t>Lassandro G, Palladino V, Palmieri VV, Amoruso A, Del Vecchio GC, Giordano P.</t>
  </si>
  <si>
    <t>10.4084/MJHID.2020.028</t>
  </si>
  <si>
    <t>Information Resource Orchestration during the COVID-19 Pandemic: A Study of Community Lockdowns in China</t>
  </si>
  <si>
    <t>The outbreak of the COVID-19 pandemic has created significant challenges for people worldwide. To combat the virus, one of the most dramatic measures was the lockdown of 4 billion people in what is believed to be the largest quasi-quarantine in human history. As a response to the call to study information behavior during a global health crisis, we adopted a resource orchestration perspective to investigate six Chinese families who survived the lockdown. We explored how elderly, young and middle-aged individuals and children resourced information and how they adapted their information behavior to emerging online technologies. Two information resource orchestration practices (information resourcing activities and information behavior adaptation activities) and three mechanisms (online emergence and convergence in community resilience, the overcoming of information flow impediments, and the application of absorptive capacity) were identified in the study.</t>
  </si>
  <si>
    <t>https://www.sciencedirect.com/science/article/pii/S0268401220306319</t>
  </si>
  <si>
    <t>Pan SL, Cui M, Qian J.</t>
  </si>
  <si>
    <t>Int J Inf Manage</t>
  </si>
  <si>
    <t>10.1016/j.ijinfomgt.2020.102143</t>
  </si>
  <si>
    <t>Mental health services for children in China during the COVID-19 pandemic: results of an expert-based national survey among child and adolescent psychiatric hospitals</t>
  </si>
  <si>
    <t>https://www.ncbi.nlm.nih.gov/pmc/articles/PMC7213539/</t>
  </si>
  <si>
    <t>Cui Y, Li Y, Zheng Y; Chinese Society of Child &amp; Adolescent Psychiatry.</t>
  </si>
  <si>
    <t>Eur Child Adolesc Psychiatry</t>
  </si>
  <si>
    <t>10.1007/s00787-020-01548-x</t>
  </si>
  <si>
    <t>The ICMR bulletin on targeted hydroxychloroquine prophylaxis for Covid-19: Need to interpret with caution</t>
  </si>
  <si>
    <t>The National Task Force for Covid-19 of the Indian Council of Medical Research (ICMR) in a bulletin dated March 21, 2020 recommended the use of hydroxychloroquine for prophylaxis in asymptomatic health care workers caring for suspected or confirmed patients and household contacts of confirmed patients. This is cause for concern with regard to bioethics and good clinical practice. The evidence for the efficacy of chloroquine and hydroxychloroquine is currently derived from open label trials and cell culture studies with no conclusive evidence available from randomised clinical trials. Hydroxychloroquine also carries contraindications in the case of conditions such as maculopathy, retinopathy and QTc prolongation and should be used with caution in vulnerable populations such as children, pregnancy, lactation and the elderly. Despite this, there has been a rush to procure and self-medicate with hydroxychloroquine, which has been addressed by the National Task Force. The WHO and the FDA have not found adequate evidence to recommend any specific medication for the treatment of Covid-19. While further evidence is awaited, including from trials registered with the FDA and the ICMR, it is recommended that the administration of hydroxychloroquine for chemo-prophylaxis be considered on a case by case basis with monitoring by a registered medical practitioner including electrocardiography (ECG). The potential for retinal and cardiac toxicity must also be borne in mind. It is further recommended that a public advisory regarding the need for caution in chemo-prophylaxis be made available in the public domain. Keywords: Coronavirus, Covid-19, SARS-CoV-2, hydroxychloroquine, chloroquine, chemoprophylaxis, bioethics, evidence- based medicine.</t>
  </si>
  <si>
    <t>https://ijme.in/articles/the-icmr-bulletin-on-targeted-hydroxychloroquine-prophylaxis-for-covid-19-need-to-interpret-with-caution/?galley=html</t>
  </si>
  <si>
    <t>D'Cruz M.</t>
  </si>
  <si>
    <t>Indian J Med Ethics</t>
  </si>
  <si>
    <t>10.20529/IJME.2020.040</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</si>
  <si>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</si>
  <si>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</si>
  <si>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</si>
  <si>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</si>
  <si>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</si>
  <si>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</si>
  <si>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Pregnant women/CU5</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</si>
  <si>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</si>
  <si>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</si>
  <si>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</si>
  <si>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</si>
  <si>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</si>
  <si>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</si>
  <si>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</si>
  <si>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</si>
  <si>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</si>
  <si>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</si>
  <si>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</si>
  <si>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collection'&lt;br&gt;&lt;br&gt;Data will be collected form participants from the time of screening until 14 days after discharge from hospital.&lt;br&gt;&lt;br&gt;Baseline screening and data collection&lt;br&gt;Demographic and clinical data will be retrospectively collected from the electronic medical record or parents by research staff. This information will include (but is not limited to):&lt;br&gt;-	Age&lt;br&gt;-	Sex&lt;br&gt;-	Indigenous&lt;br&gt;-	Postcode&lt;br&gt;-	Reason for presentation or admission&lt;br&gt;-	First set of vital signs on the day of testing&lt;br&gt;-	Fever and symptom history from parent or guardian&lt;br&gt;-	Past medical history and co-morbidities&lt;br&gt;-	Travel history in past 14 days (including domestic travel) &lt;br&gt;-	Contact with known SARS-CoV2 positive people&lt;br&gt;-	Attendance at school or other child care facility in the past 14 days&lt;br&gt;-	Prior testing undertaken, and details of test (date, result)&lt;br&gt;&lt;br&gt;Discharge information&lt;br&gt;Data will be retrospectively collected after patient discharge and include:&lt;br&gt;-	Discharge diagnosis&lt;br&gt;-	Bacterial culture, PCR or serology collected during admission and result&lt;br&gt;-	Viral PCR or serology collected during admission and results&lt;br&gt;-	Emergency Department length of stay&lt;br&gt;-	If admitted, hospital length of stay&lt;br&gt;-	Need for intensive care admission and/or transfer to high level care&lt;br&gt;-	Need for invasive ventilation&lt;br&gt;-	Need for other organ supports (car</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</si>
  <si>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</si>
  <si>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</si>
  <si>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</si>
  <si>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</si>
  <si>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</si>
  <si>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</si>
  <si>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</si>
  <si>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</si>
  <si>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&lt;br&gt;All data collection will occur from relevant hospital records and no specific input from patients is required.&lt;br&gt;This methodology is appropriate to answer the research question because it allows for de-identified input from multiple study sites, and ongoing quantitative analysis and reporting including longer term outcomes for neonates at 2 years of age.</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</si>
  <si>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</si>
  <si>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</si>
  <si>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</si>
  <si>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</si>
  <si>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</si>
  <si>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</si>
  <si>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</si>
  <si>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</si>
  <si>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</si>
  <si>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</si>
  <si>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</si>
  <si>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</si>
  <si>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</si>
  <si>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</si>
  <si>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</si>
  <si>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</si>
  <si>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</si>
  <si>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</si>
  <si>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</si>
  <si>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</si>
  <si>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</si>
  <si>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</si>
  <si>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</si>
  <si>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</si>
  <si>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</si>
  <si>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</si>
  <si>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</si>
  <si>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</si>
  <si>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</si>
  <si>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</si>
  <si>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</si>
  <si>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</si>
  <si>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</si>
  <si>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</si>
  <si>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</si>
  <si>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</si>
  <si>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</si>
  <si>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</si>
  <si>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</si>
  <si>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</si>
  <si>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</si>
  <si>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</si>
  <si>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</si>
  <si>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</si>
  <si>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</si>
  <si>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</si>
  <si>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</si>
  <si>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</si>
  <si>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</si>
  <si>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</si>
  <si>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</si>
  <si>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</si>
  <si>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</si>
  <si>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</si>
  <si>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</si>
  <si>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</si>
  <si>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</si>
  <si>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</si>
  <si>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</si>
  <si>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</si>
  <si>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</si>
  <si>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</si>
  <si>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</si>
  <si>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</si>
  <si>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</si>
  <si>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</si>
  <si>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</si>
  <si>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</si>
  <si>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</si>
  <si>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</si>
  <si>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</si>
  <si>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</si>
  <si>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</si>
  <si>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</si>
  <si>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</si>
  <si>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</si>
  <si>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</si>
  <si>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</si>
  <si>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</si>
  <si>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</si>
  <si>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</si>
  <si>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</si>
  <si>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</si>
  <si>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</si>
  <si>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</si>
  <si>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</si>
  <si>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</si>
  <si>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</si>
  <si>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</si>
  <si>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</si>
  <si>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</si>
  <si>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</si>
  <si>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</si>
  <si>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</si>
  <si>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</si>
  <si>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</si>
  <si>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</si>
  <si>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</si>
  <si>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</si>
  <si>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</si>
  <si>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</si>
  <si>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</si>
  <si>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</si>
  <si>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</si>
  <si>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</si>
  <si>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</si>
  <si>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</si>
  <si>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</si>
  <si>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</si>
  <si>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</si>
  <si>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</si>
  <si>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</si>
  <si>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</si>
  <si>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</si>
  <si>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</si>
  <si>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</si>
  <si>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</si>
  <si>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</si>
  <si>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</si>
  <si>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</si>
  <si>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</si>
  <si>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</si>
  <si>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</si>
  <si>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</si>
  <si>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</si>
  <si>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</si>
  <si>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</si>
  <si>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</si>
  <si>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</si>
  <si>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</si>
  <si>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</si>
  <si>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</si>
  <si>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</si>
  <si>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</si>
  <si>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</si>
  <si>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</si>
  <si>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</si>
  <si>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</si>
  <si>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</si>
  <si>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</si>
  <si>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</si>
  <si>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</si>
  <si>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</si>
  <si>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</si>
  <si>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</si>
  <si>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</si>
  <si>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</si>
  <si>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</si>
  <si>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</si>
  <si>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</si>
  <si>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</si>
  <si>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</si>
  <si>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</si>
  <si>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</si>
  <si>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</si>
  <si>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</si>
  <si>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</si>
  <si>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</si>
  <si>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</si>
  <si>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</si>
  <si>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</si>
  <si>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</si>
  <si>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</si>
  <si>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</si>
  <si>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</si>
  <si>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</si>
  <si>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</si>
  <si>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</si>
  <si>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</si>
  <si>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</si>
  <si>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</si>
  <si>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</si>
  <si>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</si>
  <si>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</si>
  <si>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</si>
  <si>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</si>
  <si>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</si>
  <si>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</si>
  <si>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</si>
  <si>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</si>
  <si>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</si>
  <si>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</si>
  <si>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</si>
  <si>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</si>
  <si>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</si>
  <si>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</si>
  <si>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</si>
  <si>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</si>
  <si>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</si>
  <si>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</si>
  <si>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</si>
  <si>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</si>
  <si>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</si>
  <si>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</si>
  <si>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</si>
  <si>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</si>
  <si>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</si>
  <si>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</si>
  <si>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</si>
  <si>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</si>
  <si>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</si>
  <si>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</si>
  <si>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</si>
  <si>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</si>
  <si>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</si>
  <si>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</si>
  <si>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</si>
  <si>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</si>
  <si>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</si>
  <si>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</si>
  <si>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</si>
  <si>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</si>
  <si>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</si>
  <si>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</si>
  <si>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</si>
  <si>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</si>
  <si>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</si>
  <si>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</si>
  <si>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</si>
  <si>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</si>
  <si>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</si>
  <si>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</si>
  <si>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</si>
  <si>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</si>
  <si>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</si>
  <si>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</si>
  <si>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</si>
  <si>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</si>
  <si>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</si>
  <si>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</si>
  <si>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</si>
  <si>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</si>
  <si>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</si>
  <si>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</si>
  <si>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</si>
  <si>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</si>
  <si>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</si>
  <si>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</si>
  <si>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</si>
  <si>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</si>
  <si>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</si>
  <si>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</si>
  <si>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</si>
  <si>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</si>
  <si>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</si>
  <si>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</si>
  <si>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</si>
  <si>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</si>
  <si>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</si>
  <si>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</si>
  <si>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</si>
  <si>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</si>
  <si>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</si>
  <si>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</si>
  <si>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</si>
  <si>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</si>
  <si>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</si>
  <si>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</si>
  <si>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</si>
  <si>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</si>
  <si>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</si>
  <si>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</si>
  <si>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</si>
  <si>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</si>
  <si>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</si>
  <si>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</si>
  <si>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</si>
  <si>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</si>
  <si>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</si>
  <si>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</si>
  <si>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</si>
  <si>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</si>
  <si>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</si>
  <si>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</si>
  <si>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</si>
  <si>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</si>
  <si>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</si>
  <si>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</si>
  <si>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</si>
  <si>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</si>
  <si>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</si>
  <si>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</si>
  <si>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</si>
  <si>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</si>
  <si>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</si>
  <si>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</si>
  <si>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</si>
  <si>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</si>
  <si>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</si>
  <si>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</si>
  <si>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</si>
  <si>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</si>
  <si>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</si>
  <si>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</si>
  <si>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</si>
  <si>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</si>
  <si>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</si>
  <si>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</si>
  <si>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</si>
  <si>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</si>
  <si>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</si>
  <si>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</si>
  <si>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</si>
  <si>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</si>
  <si>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</si>
  <si>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</si>
  <si>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</si>
  <si>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</si>
  <si>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</si>
  <si>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</si>
  <si>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</si>
  <si>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</si>
  <si>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</si>
  <si>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</si>
  <si>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</si>
  <si>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</si>
  <si>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</si>
  <si>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</si>
  <si>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</si>
  <si>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</si>
  <si>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</si>
  <si>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</si>
  <si>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</si>
  <si>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</si>
  <si>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</si>
  <si>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</si>
  <si>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</si>
  <si>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</si>
  <si>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</si>
  <si>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</si>
  <si>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</si>
  <si>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</si>
  <si>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</si>
  <si>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</si>
  <si>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</si>
  <si>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</si>
  <si>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</si>
  <si>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</si>
  <si>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</si>
  <si>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</si>
  <si>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</si>
  <si>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</si>
  <si>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</si>
  <si>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</si>
  <si>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</si>
  <si>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</si>
  <si>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</si>
  <si>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</si>
  <si>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</si>
  <si>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</si>
  <si>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</si>
  <si>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</si>
  <si>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</si>
  <si>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</si>
  <si>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</si>
  <si>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</si>
  <si>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</si>
  <si>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</si>
  <si>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</si>
  <si>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</si>
  <si>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</si>
  <si>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</si>
  <si>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</si>
  <si>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</si>
  <si>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</si>
  <si>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</si>
  <si>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</si>
  <si>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</si>
  <si>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</si>
  <si>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</si>
  <si>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</si>
  <si>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</si>
  <si>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</si>
  <si>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</si>
  <si>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</si>
  <si>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</si>
  <si>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</si>
  <si>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</si>
  <si>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</si>
  <si>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</si>
  <si>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</si>
  <si>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</si>
  <si>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</si>
  <si>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</si>
  <si>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</si>
  <si>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</si>
  <si>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</si>
  <si>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</si>
  <si>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</si>
  <si>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</si>
  <si>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</si>
  <si>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</si>
  <si>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</si>
  <si>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</si>
  <si>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</si>
  <si>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</si>
  <si>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</si>
  <si>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</si>
  <si>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</si>
  <si>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</si>
  <si>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</si>
  <si>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</si>
  <si>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</si>
  <si>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</si>
  <si>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</si>
  <si>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</si>
  <si>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</si>
  <si>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</si>
  <si>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</si>
  <si>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</si>
  <si>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</si>
  <si>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</si>
  <si>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</si>
  <si>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</si>
  <si>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</si>
  <si>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</si>
  <si>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</si>
  <si>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</si>
  <si>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</si>
  <si>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chromatography&lt;br&gt;the exhalation of healthy test persons, negatively tested for the SARS-CoV2, will be taken as controls</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</si>
  <si>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</si>
  <si>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</si>
  <si>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</si>
  <si>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</si>
  <si>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</si>
  <si>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</si>
  <si>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</si>
  <si>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</si>
  <si>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Intervention 1: All pediatric hospitals in Germany are asked to Report hospitalized patients &lt;18 yo with SARS-CoV-2 infection via an online eCRF. The data will be obtained prospectively from March 2020 to December 2021&lt;br&gt;Following items are included in the eCRF&lt;br&gt;sex&lt;br&gt;Age&lt;br&gt;date of hospitalization&lt;br&gt;source of infection&lt;br&gt;comorbidities&lt;br&gt;immunosuppressive medication&lt;br&gt;lenght of stay&lt;br&gt;PICU Admission&lt;br&gt;respiratory Support&lt;br&gt;NO-Inhalation&lt;br&gt;ECMO&lt;br&gt;antiviral medication&lt;br&gt;NSAID therapy&lt;br&gt;Outcome</t>
  </si>
  <si>
    <t>Goals:&lt;br&gt;Prospective surveillance of all hospitalized pediatric COVID-19 Patients in Germany&lt;br&gt;Analysis of clinical courses, needed interventions, risk factors &lt;br&gt;real-time updates via the DGPI Homepage</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</si>
  <si>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</si>
  <si>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</si>
  <si>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</si>
  <si>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</si>
  <si>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</si>
  <si>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</si>
  <si>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Part A:&lt;br&gt;What is the rate of SARS-CoV2 RNA positive children aged 1-10 years and one parent in a population-based sample in Baden-WÃ¼rttemberg?&lt;br&gt;What is the seroprevalence of SARS-CoV-2 antibodies in the collective mentioned under 1.&lt;br&gt;Are there age subgroups within the children of 1 and 10 years of age regarding infection rate?&lt;br&gt;&lt;br&gt;Part B:&lt;br&gt;A nasal/pharyngeal swab and a blood sample (2-3 ml blood) are taken from the child and the accompanying parent to determine SARS-CoV2 RNA in the nasal/pharyngeal swab and SARS-CoV2 antibodies in the blood. The result will be communicated to the participants afterwards.&lt;br&gt;The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parent.&lt;br&gt;&lt;br&gt;What is the seroprevalence of SARS-CoV-2 antibodies in children and adolescents compared to adults from the same household with at least one index patient with a proven SARS-CoV-2 infection (positive PCR test) with or without COVID-19 disease?&lt;br&gt;Are there age-dependent subgroups within the children and adolescents aged 0 and 17 years with regard to the infection and disease rate?&lt;br&gt;Is the circulating ACE2 serum concentration as a biomarker associated with SARS-CoV-2 infection with or without COVID-19 disease or its severity?</t>
  </si>
  <si>
    <t>http://www.drks.de/DRKS00021521</t>
  </si>
  <si>
    <t>Zentrum fÃ¼r Infektionskrankheiten</t>
  </si>
  <si>
    <t>10 Years</t>
  </si>
  <si>
    <t>DRKS00021521</t>
  </si>
  <si>
    <t xml:space="preserve">Hydroxychloroquine efficacy in preventing SARS-CoV-2 infection and CoVid-19 disease severity during pregnancy                                                                                                                                                                                                                                                                                                                                                                                                                                                                                                                                                                                                                                                                                                                                                                                                                                                                                                                                                                                                                                                                                                                                                                                                                                                                                                                                                                                                                                                                                                                                                                                                                                                                                                                                                                                                                                                                                                                                                                   </t>
  </si>
  <si>
    <t>&lt;br&gt;Trade Name: Dolquine&lt;br&gt;Pharmaceutical Form: Tablet&lt;br&gt;INN or Proposed INN: HYDROXYCHLOROQUINE SULFATE&lt;br&gt;CAS Number: 747-36-4&lt;br&gt;Other descriptive name: HYDROXYCHLOROQUINE SULFATE&lt;br&gt;Concentration unit: mg milligram(s)&lt;br&gt;Concentration type: equal&lt;br&gt;Concentration number: 200-&lt;br&gt;Pharmaceutical form of the placebo: Tablet&lt;br&gt;Route of administration of the placebo: Oral use&lt;br&gt;&lt;br&gt;</t>
  </si>
  <si>
    <t>Main Objective: 1.	To assess the effect of HCQ in reducing maternal viral load  &lt;br&gt;2.	To asses the efficacy of HCQ to prevent incident SARS-CoV-2 infection;Secondary Objective: 1.	To determine the impact of HCQ on the clinical course and duration of the COVID-19 disease &lt;br&gt;2.	To evaluate the effect of HCQ in avoiding the development of the COVID-19 disease in asymptomatic-infected women&lt;br&gt;3.	To determine the safety and tolerability of HCQ in pregnant women &lt;br&gt;4.	To describe the clinical presentation of SARS-CoV-2 and the effects on pregnancy outcomes &lt;br&gt;5.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&lt;br&gt;-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</si>
  <si>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</si>
  <si>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</si>
  <si>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</si>
  <si>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</si>
  <si>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</si>
  <si>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</si>
  <si>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</si>
  <si>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</si>
  <si>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</si>
  <si>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</si>
  <si>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</si>
  <si>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</si>
  <si>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</si>
  <si>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</si>
  <si>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</si>
  <si>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</si>
  <si>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</si>
  <si>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</si>
  <si>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</si>
  <si>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</si>
  <si>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</si>
  <si>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</si>
  <si>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</si>
  <si>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</si>
  <si>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</si>
  <si>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</si>
  <si>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</si>
  <si>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</si>
  <si>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</si>
  <si>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</si>
  <si>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</si>
  <si>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&lt;br&gt;                Research design:&lt;br&gt;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collected.&lt;br&gt;&lt;br&gt;                Cohort identification:&lt;br&gt;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ascertainment.&lt;br&gt;&lt;br&gt;                Comparison group identification:&lt;br&gt;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</si>
  <si>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Incidence of pandemic COVID-19 in pregnancy assessed as proportion of pregnant women hospitalised with confirmed COVID-19 disease per 100,000 maternities during the study period</t>
  </si>
  <si>
    <t>http://isrctn.com/ISRCTN40092247</t>
  </si>
  <si>
    <t>ISRCTN</t>
  </si>
  <si>
    <t>United Kingdom</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</si>
  <si>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</si>
  <si>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</si>
  <si>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</si>
  <si>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</si>
  <si>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</si>
  <si>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 xml:space="preserve">&lt;br&gt;                1. Confirmed SARS-CoV-2 infection in women in pregnancy or their neonates, measured using routine clinical data from 01/01/2020 to 31/03/2021&lt;br&gt;                2. Suspected SARS-CoV-2 (defined as woman self-isolating for suspected COVID-19 with symptoms, symptoms will be recorded) measured using routine clinical data from 01/01/2020 to 31/03/2021&lt;br&gt;            </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</si>
  <si>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</si>
  <si>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</si>
  <si>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</si>
  <si>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</si>
  <si>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</si>
  <si>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</si>
  <si>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1.	Date of ECMO discontinuation&lt;br&gt;2.	Date of invasive mechanical ventilation discontinuation&lt;br&gt;3.	Date of ICU Discharge&lt;br&gt;4.	Date of Hospital Discharge&lt;br&gt;5.	Mortality at 28 days&lt;br&gt;6.	Main cause of death</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</si>
  <si>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</si>
  <si>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</si>
  <si>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</si>
  <si>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</si>
  <si>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</si>
  <si>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</si>
  <si>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</si>
  <si>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</si>
  <si>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</si>
  <si>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</si>
  <si>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</si>
  <si>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</si>
  <si>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</si>
  <si>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</si>
  <si>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</si>
  <si>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</si>
  <si>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</si>
  <si>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</si>
  <si>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</si>
  <si>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</si>
  <si>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</si>
  <si>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</si>
  <si>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</si>
  <si>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</si>
  <si>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</si>
  <si>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</si>
  <si>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</si>
  <si>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</si>
  <si>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</si>
  <si>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</si>
  <si>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</si>
  <si>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</si>
  <si>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</si>
  <si>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</si>
  <si>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</si>
  <si>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</si>
  <si>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</si>
  <si>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</si>
  <si>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</si>
  <si>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</si>
  <si>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</si>
  <si>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</si>
  <si>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</si>
  <si>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</si>
  <si>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</si>
  <si>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</si>
  <si>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</si>
  <si>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</si>
  <si>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</si>
  <si>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</si>
  <si>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</si>
  <si>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</si>
  <si>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</si>
  <si>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</si>
  <si>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</si>
  <si>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</si>
  <si>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</si>
  <si>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</si>
  <si>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</si>
  <si>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</si>
  <si>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</si>
  <si>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</si>
  <si>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</si>
  <si>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</si>
  <si>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</si>
  <si>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</si>
  <si>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</si>
  <si>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</si>
  <si>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</si>
  <si>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</si>
  <si>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</si>
  <si>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</si>
  <si>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</si>
  <si>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</si>
  <si>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</si>
  <si>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</si>
  <si>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</si>
  <si>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</si>
  <si>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</si>
  <si>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</si>
  <si>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</si>
  <si>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</si>
  <si>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</si>
  <si>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</si>
  <si>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</si>
  <si>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</si>
  <si>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</si>
  <si>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</si>
  <si>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</si>
  <si>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</si>
  <si>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</si>
  <si>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</si>
  <si>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</si>
  <si>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</si>
  <si>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</si>
  <si>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</si>
  <si>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</si>
  <si>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</si>
  <si>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</si>
  <si>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</si>
  <si>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</si>
  <si>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</si>
  <si>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</si>
  <si>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</si>
  <si>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</si>
  <si>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</si>
  <si>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</si>
  <si>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</si>
  <si>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</si>
  <si>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</si>
  <si>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</si>
  <si>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</si>
  <si>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</si>
  <si>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</si>
  <si>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</si>
  <si>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</si>
  <si>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</si>
  <si>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</si>
  <si>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</si>
  <si>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</si>
  <si>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</si>
  <si>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</si>
  <si>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</si>
  <si>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</si>
  <si>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</si>
  <si>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</si>
  <si>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</si>
  <si>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</si>
  <si>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</si>
  <si>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</si>
  <si>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</si>
  <si>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</si>
  <si>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</si>
  <si>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</si>
  <si>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</si>
  <si>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</si>
  <si>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</si>
  <si>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 xml:space="preserve">Intervention model: Single Group Assignment. Primary purpose: Prevention. Masking: None (Open Label). </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</si>
  <si>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</si>
  <si>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</si>
  <si>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</si>
  <si>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</si>
  <si>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</si>
  <si>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</si>
  <si>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</si>
  <si>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</si>
  <si>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</si>
  <si>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</si>
  <si>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</si>
  <si>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</si>
  <si>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</si>
  <si>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</si>
  <si>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</si>
  <si>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</si>
  <si>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</si>
  <si>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</si>
  <si>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</si>
  <si>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</si>
  <si>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</si>
  <si>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</si>
  <si>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</si>
  <si>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</si>
  <si>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</si>
  <si>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</si>
  <si>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</si>
  <si>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</si>
  <si>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</si>
  <si>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</si>
  <si>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</si>
  <si>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</si>
  <si>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</si>
  <si>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</si>
  <si>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</si>
  <si>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</si>
  <si>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</si>
  <si>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</si>
  <si>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</si>
  <si>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</si>
  <si>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</si>
  <si>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</si>
  <si>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</si>
  <si>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</si>
  <si>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</si>
  <si>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</si>
  <si>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</si>
  <si>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</si>
  <si>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</si>
  <si>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</si>
  <si>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</si>
  <si>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</si>
  <si>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</si>
  <si>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</si>
  <si>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</si>
  <si>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</si>
  <si>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</si>
  <si>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</si>
  <si>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</si>
  <si>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</si>
  <si>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</si>
  <si>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</si>
  <si>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</si>
  <si>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</si>
  <si>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</si>
  <si>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</si>
  <si>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</si>
  <si>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</si>
  <si>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</si>
  <si>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</si>
  <si>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</si>
  <si>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</si>
  <si>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</si>
  <si>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</si>
  <si>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</si>
  <si>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</si>
  <si>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</si>
  <si>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</si>
  <si>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</si>
  <si>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</si>
  <si>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</si>
  <si>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</si>
  <si>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</si>
  <si>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</si>
  <si>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</si>
  <si>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Biological: Tocilizumab;Biological: Tocilizumab</t>
  </si>
  <si>
    <t>Frequency of response;Length of time from level of care to step down level of care;Survival;Frequency of response;Length of time from level of care to step down level of care;Survival</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</si>
  <si>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</si>
  <si>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</si>
  <si>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</si>
  <si>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</si>
  <si>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</si>
  <si>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</si>
  <si>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</si>
  <si>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</si>
  <si>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</si>
  <si>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</si>
  <si>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</si>
  <si>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</si>
  <si>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</si>
  <si>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</si>
  <si>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</si>
  <si>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</si>
  <si>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</si>
  <si>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</si>
  <si>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</si>
  <si>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</si>
  <si>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</si>
  <si>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</si>
  <si>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</si>
  <si>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</si>
  <si>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</si>
  <si>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</si>
  <si>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</si>
  <si>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</si>
  <si>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</si>
  <si>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United States;Albania;Australia;Czechia;France;Germany;Hong Kong;Israel;Italy;Lebanon;Norway;Poland;Spain;Sweden;Taiwan;Albania;Australia;Czechia;France;Germany;Hong Kong;Israel;Italy;Lebanon;Norway;Poland;Spain;Sweden;Taiwan;United States</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</si>
  <si>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</si>
  <si>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</si>
  <si>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</si>
  <si>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</si>
  <si>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</si>
  <si>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</si>
  <si>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</si>
  <si>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</si>
  <si>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</si>
  <si>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</si>
  <si>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</si>
  <si>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</si>
  <si>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</si>
  <si>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</si>
  <si>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</si>
  <si>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</si>
  <si>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</si>
  <si>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</si>
  <si>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</si>
  <si>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</si>
  <si>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</si>
  <si>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</si>
  <si>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</si>
  <si>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</si>
  <si>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</si>
  <si>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</si>
  <si>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</si>
  <si>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</si>
  <si>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</si>
  <si>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</si>
  <si>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</si>
  <si>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</si>
  <si>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</si>
  <si>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</si>
  <si>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</si>
  <si>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</si>
  <si>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</si>
  <si>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</si>
  <si>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</si>
  <si>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</si>
  <si>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</si>
  <si>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</si>
  <si>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</si>
  <si>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</si>
  <si>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</si>
  <si>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</si>
  <si>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</si>
  <si>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</si>
  <si>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</si>
  <si>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</si>
  <si>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</si>
  <si>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</si>
  <si>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</si>
  <si>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</si>
  <si>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</si>
  <si>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</si>
  <si>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-To describe the clinical presentation (symptoms) of pregnant women who tested positive on SARS-CoV-2&lt;br&gt;-To describe the clinical course of COVID-19 infection during pregnancy</t>
  </si>
  <si>
    <t>https://trialregister.nl/trial/8485</t>
  </si>
  <si>
    <t>Netherlands Trial Register</t>
  </si>
  <si>
    <t>The Netherlands</t>
  </si>
  <si>
    <t xml:space="preserve">
                        Randomized: No, 
                        Masking: None, 
                        Control: Not applicable, 
                        Group: undefined, 
                        Type: Single arm
</t>
  </si>
  <si>
    <t>MÃ¡xima MC</t>
  </si>
  <si>
    <t>NL8485</t>
  </si>
  <si>
    <t xml:space="preserve">Randomized, pragmatic, open study evaluating Hydroxychloroquine for prevention of Hospitalization and Respiratory Complications in outpatients with confirmed or presumptive diagnosis of Infection by (COVID-19)                                                                                                                                                                                                                                                                                                                                                                                                                                                                                                                                                                                                                                                                                                                                                                                                                                                                                                                                                                                                                                                                                                                                                                                                                                                                                                                                                                                                                                                                                                                                                                                                                                                                                                                                                                                                                                                               </t>
  </si>
  <si>
    <t>Group 1 - Hydroxychloroquine, 400 mg 12/12h, oral, on the first day followed by Hydroxychloroquine, 400 mg once daily, oral for  6 days, totaling 7 days of treatment - 650 patients &lt;br&gt;&lt;br&gt;Grupo 2 - Control - 650 patients;Drug;Hydroxychloroquine</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</si>
  <si>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</si>
  <si>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</si>
  <si>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</si>
  <si>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</si>
  <si>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</si>
  <si>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</si>
  <si>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</si>
  <si>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</si>
  <si>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</si>
  <si>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1. Control group - 15 participants&lt;br&gt;The Control group will receive proper COVID19 treatment but will not receive hydroxychloroquine, chloroquine, azithromycin, or another macrolide.&lt;br&gt;PT-BR&lt;br&gt;EN&lt;br&gt;2. G1 - 15 participants&lt;br&gt;This group will receive proper COVID19 treatment and hydroxychloroquine 400mg + azithromycin 500mg bid D0, orally, or enterally, and the following days, hydroxychloroquine 400mg + azithromycin 500mg once each, orally, or enterally, for 10 days or negative PCR, what comes first. &lt;br&gt;3. G2 - 15 participants&lt;br&gt;This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</si>
  <si>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</si>
  <si>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</si>
  <si>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</si>
  <si>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</si>
  <si>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</si>
  <si>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</si>
  <si>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</si>
  <si>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</si>
  <si>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survival.&lt;br&gt;In all tests performed, the significance level of 5% will be considered.</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</si>
  <si>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</si>
  <si>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</si>
  <si>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</si>
  <si>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</si>
  <si>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</si>
  <si>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Initial sample size 90 people, which was divided into four groups&lt;br&gt;Group 1: Asymptomatic patients, no drug intervention was performed&lt;br&gt;Group 2: Patients with mild symptoms did not undergo any specific drug intervention&lt;br&gt;Group 3: Patients with moderate symptoms were prescribed hydroxychloroquine associated with azithromycin&lt;br&gt;Group 4: Serious patients referred to hospital treatment;Drug;Chloroquine;Hydroxychloroquine;Azithromycin</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</si>
  <si>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</si>
  <si>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</si>
  <si>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</si>
  <si>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</si>
  <si>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</si>
  <si>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</si>
  <si>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</si>
  <si>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</si>
  <si>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</si>
  <si>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</si>
  <si>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</si>
  <si>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</si>
  <si>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</si>
  <si>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1. Control group - 210 participants&lt;br&gt;Control group will recieve proper COVID19 treatment but will not recieve hydroxychloroquine, chloroquine, azythromicyn or other macrolide.&lt;br&gt;&lt;br&gt;2. HCQA - 210 participants&lt;br&gt;HCQA group will recieve proper COVID19 treatment and hydroxychloroquine 400mg + azythromicyn 500mg once a day, oral, enteral or intravenous, for 7 days&lt;br&gt;&lt;br&gt;3. HCQ - 210 participants&lt;br&gt;HCQ group will recieve proper COVID19 treatment, and hydroxychloroquine 400mg once a day, oral, enteral or intravenous, for 7 days;Drug;Hydroxychloroquine;Azithromycin</t>
  </si>
  <si>
    <t>Evaluate patient's health condition after 15 days. The primary outcome is based on six possible patient's health conditions whithin 15 days:&lt;br&gt;;Patient at home;Patient in hospital, without oxygen;Patient in hospital, with oxygen;Patient in hospital with non-invasive ventilation or high flow cannula;Patient in mechanical ventilation;Death</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</si>
  <si>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</si>
  <si>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</si>
  <si>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</si>
  <si>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</si>
  <si>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</si>
  <si>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</si>
  <si>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</si>
  <si>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</si>
  <si>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</si>
  <si>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</si>
  <si>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</si>
  <si>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</si>
  <si>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Unlike the articles, the Clinical Trials sheet will be maintained week to week, with a weekly update to status as relevant and the addition of newly announced trials. Most fields are as exported from the WHO Clinicial Trials Database, and not corrected or modified.</t>
  </si>
  <si>
    <t>Tree Map Design</t>
  </si>
  <si>
    <t>Count of Article Type</t>
  </si>
  <si>
    <t>WHO ICTRP</t>
  </si>
  <si>
    <t>Brazil[@COUNTRY]</t>
  </si>
  <si>
    <t xml:space="preserve"> We recruited patients with positive real-time RT-PCR results who were admitted to Xiangyang No.1 Peoples Hospital before February 9th, 2020.</t>
  </si>
  <si>
    <t xml:space="preserve">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t>
  </si>
  <si>
    <t xml:space="preserve"> Volunteers; Both genders; Admitted to the Emergency Department with diagnosis of Acute Respiratory Syndrome, presumed or confirmed; Age equal to or greater than 18 years; Informed consent form (ICF) signed by the patient or legal guardian.</t>
  </si>
  <si>
    <t xml:space="preserve"> This study intends to select surveillance cases, suspected cases, and diagnosed cases of COVID-19 for children aged 0-18 who were admitted to the Department of Pediatrics, Tongji Hospital from December 2019 to June 2020.</t>
  </si>
  <si>
    <t xml:space="preserve"> This study intends to select surveillance cases, suspected cases and diagnosed cases of COVID-19 for children aged 0-18 who were admitted to the department of Pediatrics in Tongji Hospital from December 2019 to June 2020.</t>
  </si>
  <si>
    <t xml:space="preserve"> The pregnant women who had covid-19 in the first or second trimester is now cured;(Reference to inclusion criteria for diagnostic and recovery  criteria</t>
  </si>
  <si>
    <t xml:space="preserve"> Suspected cases of pneumonitis with the novel coronavirus infection. Suspected case criteria</t>
  </si>
  <si>
    <t xml:space="preserve"> Refer to the national health commission document "diagnosis and treatment plan of new coronavirus pneumonia (trial seven edition)".</t>
  </si>
  <si>
    <t xml:space="preserve"> Proven Covid-19 infection during pregnancy and childbed</t>
  </si>
  <si>
    <t xml:space="preserve"> Pregnant women who tested positive on SARS-CoV-2, regardless of the presence or absence of any clinical symptoms</t>
  </si>
  <si>
    <t xml:space="preserve"> Pregnant women confirmed with COVID-19 and admitted in our department from February,2020 to August, 2020</t>
  </si>
  <si>
    <t xml:space="preserve"> Positive RT-PCR; age&gt; 18 years;  discrete classification (without signs of dyspnea, and oximetry greater than 93%)</t>
  </si>
  <si>
    <t xml:space="preserve"> Pneumonia cases with suspected SARS-CoV-2have either of the following epidemiological histories consistent with the following two clinical manifestations</t>
  </si>
  <si>
    <t xml:space="preserve"> Pneumonia cases with suspected SARS-CoV-2 have either of the following epidemiological histories consistent with the following two clinical manifestations</t>
  </si>
  <si>
    <t xml:space="preserve"> Patinets diagnosed with COVID-19 according to Diagnosis and treatment of novel coronavirus pneumonia (trial version sixth)</t>
  </si>
  <si>
    <t xml:space="preserve"> Patients with clinical and epidemiological diagnosis of covid-19 with moderate condition and possible poor prognosis without comorbidities that prevent home treatment.</t>
  </si>
  <si>
    <t xml:space="preserve"> Patients who meet the suspected or confirmed diagnostic criteria of COVID-19.</t>
  </si>
  <si>
    <t xml:space="preserve"> patients over 18 years old; COVID-19 positive by the RT-PCR technique or rapid test; in mechanical ventilation; diagnosis of AKI; hydric balance positive higher then 3% of body weight; hospitalized in the ICU;vusing norepinephrine at a dose of 0.1 to 1 Âµg / kg / min.</t>
  </si>
  <si>
    <t xml:space="preserve"> Patients confirmed to be infected with SARS-CoV-2.</t>
  </si>
  <si>
    <t xml:space="preserve"> Patients admitted to the ICU or Hospital with suspected or confirmed COVID-19 </t>
  </si>
  <si>
    <t xml:space="preserve"> Part A</t>
  </si>
  <si>
    <t xml:space="preserve"> On the pre-defined day of patient screening, each participant must meet all the following criteria to be enrolled in this study</t>
  </si>
  <si>
    <t xml:space="preserve"> Observational study, no inclusion criteria</t>
  </si>
  <si>
    <t xml:space="preserve"> Novel coronavirus pneumonia patients</t>
  </si>
  <si>
    <t xml:space="preserve"> New Coronavirus Patients Meeting the Criteria for the Diagnosis and Treatment of New Coronavirus Infected Pneumonia (Trial Version 5)</t>
  </si>
  <si>
    <t xml:space="preserve"> Moxibustion intervention study plan for 14 days of NCP close contact with forced home isolation</t>
  </si>
  <si>
    <t xml:space="preserve"> Inpatients with 2019 Novel Coronavirus infection in the severe case section running by national medical team from the Second Affiliated hospital of Xian Jiaotong University</t>
  </si>
  <si>
    <t xml:space="preserve"> Including maternal cases who performed emergency cesarean section in our hospital from January 24, 2020 to March 10, 2020</t>
  </si>
  <si>
    <t xml:space="preserve"> hospitalized patients who tested positive for COVID19</t>
  </si>
  <si>
    <t xml:space="preserve"> Healthy children between the ages of 1 and 18 who meet the TCM constitutional doctrine</t>
  </si>
  <si>
    <t xml:space="preserve"> Epidemiological history</t>
  </si>
  <si>
    <t xml:space="preserve"> COVID-19 nucleic acid testing positive non-critically ill hospitalized patients.</t>
  </si>
  <si>
    <t xml:space="preserve"> COVID-19 confirmed infants or infants born to COVID-19 confirmed mothers</t>
  </si>
  <si>
    <t xml:space="preserve"> COVI-19 confimed case.</t>
  </si>
  <si>
    <t xml:space="preserve"> Common and severe new coronavirus pneumonia</t>
  </si>
  <si>
    <t xml:space="preserve"> Children diagnosed with novel coronavirus pneumonia through epidemiological history, clinical symptoms, and nucleic acid test results.</t>
  </si>
  <si>
    <t xml:space="preserve"> Children at medium/low risk aged 0-18 years who were admitted to the department of pediatrics during the study period</t>
  </si>
  <si>
    <t xml:space="preserve"> Cases of cesarean section in Women's Hospital Medical School of Zhejiang University from January 24, 2020 to March 31, 2020</t>
  </si>
  <si>
    <t xml:space="preserve"> Asymptomatic individuals, age group</t>
  </si>
  <si>
    <t xml:space="preserve"> All pregnant women with COVID-19 infection were admitted in two designated general hospitals in Wuhan, China (Renmin Hospital, Wuhan University and Central Hospital of Wuhan, Tongji Medical College, Huazhong University of Science and Technology) between January and March, 2020</t>
  </si>
  <si>
    <t xml:space="preserve"> All pregnant women admitted to a participating hospital with COVID-19 during pregnancy</t>
  </si>
  <si>
    <t xml:space="preserve"> All patients with laboratory confirmed diagnosis of COVID-19 and are listed in the Centre for Health Protection (CHP) database will be included in the study.</t>
  </si>
  <si>
    <t xml:space="preserve"> All patients who meet one or two of the followings will be included in this study(pregnant women and newborns delivered)</t>
  </si>
  <si>
    <t xml:space="preserve"> All patients diagnosed with novel coronavirus pneumonia by nucleic acid detection.</t>
  </si>
  <si>
    <t xml:space="preserve"> All asymptomatic and confirmed patients with COVID-19 in Guizhou Provincial Staff Hospital.</t>
  </si>
  <si>
    <t xml:space="preserve"> Aged 2-65 years, with a BMI of 18-28, who underwent otolaryngological surgery. The patients were ASA grade I-III.</t>
  </si>
  <si>
    <t xml:space="preserve">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t>
  </si>
  <si>
    <t xml:space="preserve"> Acorrding to  Clinical management of severe acute respiratory infection when novel coronavirus (nCoV) infection is suspected Jan 11, 2020.</t>
  </si>
  <si>
    <t xml:space="preserve"> 2020.01.01 Patients who have tested positive for new coronavirus in our hospital </t>
  </si>
  <si>
    <t xml:space="preserve"> 2020.01.01 Patients who have tested positive for new coronavirus in our hospital</t>
  </si>
  <si>
    <t xml:space="preserve"> 1. The neonates delivered by the mother who were suspected or confirmed infection of COVID-19;</t>
  </si>
  <si>
    <t xml:space="preserve"> 1. The diagnosis of COVID-19 was confirmed;</t>
  </si>
  <si>
    <t xml:space="preserve"> 1. Patients with COVID-19 infection that meet the diagnostic criteria of "the 5th edition Pneumonitis diagnosis and treatment guideline for COVID-19 infection of China";</t>
  </si>
  <si>
    <t xml:space="preserve"> 1. novel coronavirus</t>
  </si>
  <si>
    <t xml:space="preserve"> </t>
  </si>
  <si>
    <t xml:space="preserve"> 1. Novel coronavirus history before entering the group</t>
  </si>
  <si>
    <t xml:space="preserve"> 1. Non suspected cases and non confirmed cases;</t>
  </si>
  <si>
    <t xml:space="preserve"> 1. Laboratory examination (RT-PCR) confirms the infection 2019-nCoV, which meets the diagnostic criteria for pneumonia (common type) in the New Coronavirus Infection Pneumonia Diagnosis and Treatment Program (Trial Version 6);</t>
  </si>
  <si>
    <t xml:space="preserve"> 1. Healthy subjects aged 3 years and above;</t>
  </si>
  <si>
    <t xml:space="preserve"> 1. Diagnosed as novel coronavirus pneumonia (NCP) Patient</t>
  </si>
  <si>
    <t xml:space="preserve"> 1. COVID-19 infection;</t>
  </si>
  <si>
    <t xml:space="preserve"> 1. confirmed SARS-CoV-2 infection;</t>
  </si>
  <si>
    <t xml:space="preserve"> 1. Confirmed or clinically diagnosed cases;</t>
  </si>
  <si>
    <t xml:space="preserve"> 1. Clinical manifestations of suspected Covid-19 such as fever and dry cough; </t>
  </si>
  <si>
    <t xml:space="preserve"> 1. Children aged 0-18 years and met the guideline for the diagnosis and treatment of COVID-19;</t>
  </si>
  <si>
    <t xml:space="preserve"> 1. Aged 2 to 65 years old, and signed informed consent;</t>
  </si>
  <si>
    <t xml:space="preserve"> 1. Age is not limited;</t>
  </si>
  <si>
    <t xml:space="preserve"> 1. Age is not limited; </t>
  </si>
  <si>
    <t xml:space="preserve"> 1. Adult &gt;= 18 years old;</t>
  </si>
  <si>
    <t xml:space="preserve"> 1. A diagnosis of an ASD according to the fifth edition of Diagnostic and Statistical Manual(DSM-5); 2. Preschool Children (3-7 years);DQ (Development Quotient) &gt; 75; 3. Mothers were conscious and gave informed consent. </t>
  </si>
  <si>
    <t xml:space="preserve"> (1) The patients with covid-19 were diagnosed;</t>
  </si>
  <si>
    <t xml:space="preserve"> (1) Fever patients;</t>
  </si>
  <si>
    <t xml:space="preserve">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</si>
  <si>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 xml:space="preserve"> Positive PCR test for Coronavirus (SARS-COV2)CT Scan finding</t>
  </si>
  <si>
    <t xml:space="preserve"> Covid 19 patientsAge over one yearAge less than 75 yearsTendency to participate in researchCompletion of informed written consent</t>
  </si>
  <si>
    <t xml:space="preserve">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t>
  </si>
  <si>
    <t xml:space="preserve">                 1. Women aged 18-50 who are pregnant and their babies                2. Suspected COVID-19 or confirmed SARs-CoV-2 infection                3. Delivery or pregnancy loss between January 2020 and March 2021            </t>
  </si>
  <si>
    <t xml:space="preserve">                 1. Any pregnant woman hospitalised who has tested positive for COVID-19 will be included.                2. Aged 16-45 years.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</si>
  <si>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</si>
  <si>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Suspected covid-19 infection and age 0-18 years_x000D__x000D_        Exclusion Criteria:_x000D__x000D_        Age &gt;18 years_x000D_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</si>
  <si>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</si>
  <si>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</si>
  <si>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</si>
  <si>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</si>
  <si>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</si>
  <si>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</si>
  <si>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</si>
  <si>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</si>
  <si>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</si>
  <si>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</si>
  <si>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</si>
  <si>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</si>
  <si>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</si>
  <si>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_x000D_        Inclusion Criteria:_x000D__x000D_          -  Willing to participate on this study by signing the informed consent_x000D__x000D_        Exclusion Criteria:_x000D__x000D_          -  No_x000D_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</si>
  <si>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</si>
  <si>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</si>
  <si>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study(s)_x000D_                  the patient is participating on specifically exclude tocilizumab and to_x000D_                  adjudicate best clinical management decision for the specific patient_x000D__x000D_               -  Subjects who have undergone hematopoietic stem cell transplant within the past 12_x000D_                  months, or are continued on graft versus host disease (GVHD) therapy, are also_x000D_                  eligible_x000D__x000D_          -  Subjects with respiratory viral symptoms consistent with COVID-19 infection as_x000D_             evidenced by:_x000D__x000D_               -  Confirmatory COVID-19 positive result using any testing assay, or_x000D__x000D_               -  Radiographic findings concerning for COVID-19 pneumonia (with or without a_x000D_                  confirmatory test) with suspicion of COVID-19 disease owing to belonging to a_x000D_                  high-risk demographic group or living and/or working in high-risk settings or_x000D_                  with known exposure_x000D__x000D_          -  Disease severity:_x000D__x000D_               -  Hospitalized for respiratory complications most likely related to COVID-19_x000D_                  disease with signs of worsening clinical status that in the judgment of the_x000D_                  treating physician pose a risk to the patient as evidenced by at least one of the_x000D_                  following:_x000D__x000D_                    -  Need for high-flow oxygen or mechanical ventilation_x000D__x000D_                    -  Oxygen saturation (SpO2) =&lt; 93% or partial pressure of oxygen_x000D_                       (Pa02)/fraction of inspired oxygen (FiO2) &lt; 300 mmHg_x000D__x000D_                    -  Increasing respiratory rate and use of accessory muscles for breathing_x000D__x000D_                    -  Unable to speak in complete sentences owing to breathing difficulty_x000D__x000D_                    -  Radiographic findings consistent with COVID-19 pulmonary disease_x000D__x000D_          -  Aspartate aminotransferase (AST) and alanine aminotransferase (ALT) &lt; 10 x upper limit_x000D_             of normal_x000D__x000D_          -  Absolute neutrophil count &gt;= 200/mcL_x000D__x000D_               -  Patients with an active hematologic malignancy and/or bone marrow involvement by_x000D_                  any cancer will not be required to meet the above hematologic parameters for_x000D_                  enrollment_x000D__x000D_          -  Platelet count &gt;= 25,000/mcL_x000D__x000D_               -  Patients with an active hematologic malignancy and/or bone marrow involvement by_x000D_                  any cancer will not be required to meet the above hematologic parameters for_x000D_                  enrollment_x000D__x000D_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given_x000D_                  if in the physician's judgment the patient's life is threatened without potential_x000D_                  effective therapy_x000D__x000D_                    -  Women of childbearing potential must agree to use birth control or remain_x000D_                       abstinent for the duration of the study and for at least 28 days following_x000D_                       the last dose of tocilizumab_x000D__x000D_                    -  Nursing mothers: Discontinue drug or nursing taking into consideration_x000D_                       importance of drug to mother_x000D__x000D_                    -  Men must agree to remain abstinent (refrain from heterosexual intercourse)_x000D_                       or use a condom, and agreement to refrain from donating sperm, for the_x000D_                       duration of the study and for at least 28 days following the last dose of_x000D_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      ;_x000D_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study(s)_x000D_                  the patient is participating on specifically exclude tocilizumab and to_x000D_                  adjudicate best clinical management decision for the specific patient_x000D__x000D_               -  Subjects who have undergone hematopoietic stem cell transplant within the past 12_x000D_                  months, or are continued on graft versus host disease (GVHD) therapy, are also_x000D_                  eligible_x000D__x000D_          -  Subjects with respiratory viral symptoms consistent with COVID-19 infection as_x000D_             evidenced by:_x000D__x000D_               -  Confirmatory COVID-19 positive result using any testing assay, or_x000D__x000D_               -  Radiographic findings concerning for COVID-19 pneumonia (with or without a_x000D_                  confirmatory test) with suspicion of COVID-19 disease owing to belonging to a_x000D_                  high-risk demographic group or living and/or working in high-risk settings or_x000D_                  with known exposure_x000D__x000D_          -  Disease severity:_x000D__x000D_               -  Hospitalized for respiratory complications most likely related to COVID-19_x000D_                  disease with signs of worsening clinical status that in the judgment of the_x000D_                  treating physician pose a risk to the patient as evidenced by at least one of the_x000D_                  following:_x000D__x000D_                    -  Need for high-flow oxygen or mechanical ventilation_x000D__x000D_                    -  Oxygen saturation (SpO2) =&lt; 93% or partial pressure of oxygen_x000D_                       (Pa02)/fraction of inspired oxygen (FiO2) &lt; 300 mmHg_x000D__x000D_                    -  Increasing respiratory rate and use of accessory muscles for breathing_x000D__x000D_                    -  Unable to speak in complete sentences owing to breathing difficulty_x000D__x000D_                    -  Radiographic findings consistent with COVID-19 pulmonary disease_x000D__x000D_          -  Aspartate aminotransferase (AST) and alanine aminotransferase (ALT) &lt; 10 x upper limit_x000D_             of normal_x000D__x000D_          -  Absolute neutrophil count &gt;= 200/mcL_x000D__x000D_               -  Patients with an active hematologic malignancy and/or bone marrow involvement by_x000D_                  any cancer will not be required to meet the above hematologic parameters for_x000D_                  enrollment_x000D__x000D_          -  Platelet count &gt;= 25,000/mcL_x000D__x000D_               -  Patients with an active hematologic malignancy and/or bone marrow involvement by_x000D_                  any cancer will not be required to meet the above hematologic parameters for_x000D_                  enrollment_x000D__x000D_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given_x000D_                  if in the physician's judgment the patient's life is threatened without potential_x000D_                  effective therapy_x000D__x000D_                    -  Women of childbearing potential must agree to use birth control or remain_x000D_                       abstinent for the duration of the study and for at least 28 days following_x000D_                       the last dose of tocilizumab_x000D__x000D_                    -  Nursing mothers: Discontinue drug or nursing taking into consideration_x000D_                       importance of drug to mother_x000D__x000D_                    -  Men must agree to remain abstinent (refrain from heterosexual intercourse)_x000D_                       or use a condom, and agreement to refrain from donating sperm, for the_x000D_                       duration of the study and for at least 28 days following the last dose of_x000D_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</si>
  <si>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</si>
  <si>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</si>
  <si>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Inclusion Criteria:_x000D__x000D_          -  pregnant women with laboratory-confirmed 2019-n-CoV_x000D_      </t>
  </si>
  <si>
    <t xml:space="preserve">_x000D_        Inclusion Criteria:_x000D__x000D_          -  Pregnant women with COVID-19_x000D__x000D_        Exclusion Criteria:_x000D__x000D_        - Having a chronic disease that raises D-dimer levels_x000D_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</si>
  <si>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</si>
  <si>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</si>
  <si>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Pregnant patients with COVID-19_x000D__x000D_        Exclusion Criteria:_x000D__x000D_          -  Patient giving Preterm Labor_x000D_      </t>
  </si>
  <si>
    <t xml:space="preserve">_x000D_        Inclusion Criteria:_x000D__x000D_          -  Pregnant Patient with COVID-19_x000D__x000D_        Exclusion Criteria:_x000D__x000D_          -  Those with known sexual dysfunction disorder_x000D_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</si>
  <si>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</si>
  <si>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</si>
  <si>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</si>
  <si>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</si>
  <si>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Inclusion Criteria:_x000D__x000D_          -  Over age 18_x000D__x000D_          -  Participant is 4-10 weeks pregnant (gestation)_x000D__x000D_        Exclusion Criteria:_x000D__x000D_        - Male (biologically unable to achieve pregnancy)_x000D_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</si>
  <si>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</si>
  <si>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</si>
  <si>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</si>
  <si>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</si>
  <si>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</si>
  <si>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</si>
  <si>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</si>
  <si>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</si>
  <si>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</si>
  <si>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
        Inclusion Criteria:
          -  covid -19 pcr positive pregnant women
          -  no psychiatric diagnosis no use of psychiatric medicine
        Exclusion Criteria:
        Non-pregnant patients, A psychiatric diagnosis use of psychiatric medicine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</si>
  <si>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</si>
  <si>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</si>
  <si>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</si>
  <si>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</si>
  <si>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</si>
  <si>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</si>
  <si>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</si>
  <si>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</si>
  <si>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</si>
  <si>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</si>
  <si>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</si>
  <si>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</si>
  <si>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</si>
  <si>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</si>
  <si>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 no</t>
  </si>
  <si>
    <t xml:space="preserve"> Death was excluded. Cases with BMI mismatch were excluded</t>
  </si>
  <si>
    <t xml:space="preserve"> Patients with known allergy to N acetylcysteine; Pregnant women; In need of immediate mechanical ventilation or Refusal or inability to obtain consent</t>
  </si>
  <si>
    <t xml:space="preserve"> (1) Exclude influenza virus, parainfluenza virus, adenovirus, respiratory syncytial virus,rhinovirus, human metapneumovirus, boca virus, and other known viral respiratory infections;_x000D_&lt;br&gt;(2) Exclude pneumonia caused by atypical microorganisms such as mycoplasma pneumoniae and legionella,bacterial pneumonia, fungal pneumonia, and tuberculosis;_x000D_&lt;br&gt;(3) Exclude children with basic diseases who have invasive fungal infections;_x000D_&lt;br&gt;(4) Exclude children with no clear infectious etiology, who have non-infectious diseases such as vasculitis, dermatomyositis, idiopathic interstitial lung disease, and organizing pneumonia;_x000D_&lt;br&gt;(5) The guardian does not agree to sign the informed consent or collect information.</t>
  </si>
  <si>
    <t xml:space="preserve"> (1) Exclude influenza virus, parainfluenza virus, adenovirus, respiratory syncytial virus, rhinovirus, human metapneumovirus, boca virus, and other known viral respiratory infections;_x000D_&lt;br&gt;(2) Exclude pneumonia caused by atypical microorganisms such as  Mycoplasma pneumoniae, Legionella, fungal pneumonia, and tuberculosis;_x000D_&lt;br&gt;(3) Exclude children with basic diseases who have invasive fungal infections;_x000D_&lt;br&gt;(4) Exclude children with no clear infectious etiology who have non-infectious diseases such as vasculitis, dermatomyositis, idiopathic interstitial lung disease, and organizing pneumonia;_x000D_&lt;br&gt;(5) Exclude If the guardian of the child does not agree to sign the informed consent form or collect information.</t>
  </si>
  <si>
    <t xml:space="preserve">   During perinatal peirod, any of CT image or nucleic acid test resul is abnormal, blood IgM(+), or due to non-medical conditions of termination of pregnancy.</t>
  </si>
  <si>
    <t xml:space="preserve"> test persons with a proven infection with SARS-CoV2, even though the infection might be dected &gt;14d before, cannot be included;&lt;br&gt;test persons and patients with any proven infection of the respiratory tract within 4 weeks aside from SARS-CoV2, neoplasia or chronic respiratory or pulmonary illnesses are excluded.&lt;br&gt;test persons or patients in need of inhalative medication or medication targeted on the lung or respiratory tract are excluded</t>
  </si>
  <si>
    <t xml:space="preserve"> Severe novel coronavirus pneumonia patients who cannot provide exhaled breath samples.</t>
  </si>
  <si>
    <t xml:space="preserve"> none</t>
  </si>
  <si>
    <t xml:space="preserve"> deny of informed consent, withdrawal of informed consent</t>
  </si>
  <si>
    <t xml:space="preserve"> Women &lt;18 years old</t>
  </si>
  <si>
    <t xml:space="preserve"> Need for ICU on day 0; allergy to hydroxychloroquine or azithromycin; retinopathy; G6PD deficiency; QT extension; lactation; pregnancy; hepatic insufficiency; acute renal failure; patients who did not sign the informed consent</t>
  </si>
  <si>
    <t xml:space="preserve"> Patient who use warfarin&lt;br&gt;Patient who ACEI (captopril. enalapril,...  )</t>
  </si>
  <si>
    <t xml:space="preserve"> Suspected patients with inability to collect deep sputum, throat swabs, or nose swabs from alveolar lavage.</t>
  </si>
  <si>
    <t xml:space="preserve"> 1. Suspected patients unable to collect nasopharyngeal swabs;_x000D_&lt;br&gt;2. Pneumonia caused by other pathogens.</t>
  </si>
  <si>
    <t xml:space="preserve"> 25(OH)D level not available</t>
  </si>
  <si>
    <t xml:space="preserve"> Do not sign the informed consent form._x000D_&lt;br&gt;Present previous heart disease / arrhythmia or associated comorbidity that requires hospital follow-up.</t>
  </si>
  <si>
    <t xml:space="preserve"> N/A</t>
  </si>
  <si>
    <t xml:space="preserve">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</si>
  <si>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 xml:space="preserve"> 1. Patients who refused to participate in the project; _x000D_&lt;br&gt;2. Patients developed symptoms caused by other pathogens rather than the SARS-CoV-2, and there was no evidence show that patients were infected with SARS-CoV-2.</t>
  </si>
  <si>
    <t xml:space="preserve">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</si>
  <si>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 xml:space="preserve"> Part A:&lt;br&gt;- Severe congenital diseases (e.g. infantile cerebral palsy, severe congenital malformations)&lt;br&gt;- Congenital or acquired immunodeficiencies&lt;br&gt;- COVID-19 infection in the child or parents already proven before the study&lt;br&gt;- Lack of consent for child or parent&lt;br&gt;&lt;br&gt;Part B (Amendment 08.05.2020):&lt;br&gt;- Lack of consent for child/youth or adults&lt;br&gt;- Insufficient knowledge of German to understand the study information</t>
  </si>
  <si>
    <t xml:space="preserve"> Contraindication to nasal swab collection</t>
  </si>
  <si>
    <t xml:space="preserve"> Observational study, no exclusion criteria</t>
  </si>
  <si>
    <t xml:space="preserve"> No</t>
  </si>
  <si>
    <t xml:space="preserve"> Pregnant woman</t>
  </si>
  <si>
    <t xml:space="preserve"> (1) Patients with severe primary diseases such as heart, brain, liver, kidney and hematopoietic system;_x000D_&lt;br&gt;(2) Those with malignant changes in the lungs;_x000D_&lt;br&gt;(3) Persons with a mental, intellectual or language impairment;_x000D_&lt;br&gt;(4) pregnant women, lactating women and those who have pregnancy requirements in the last 6 months;_x000D_&lt;br&gt;(5) Those who are unable to fill in the questionnaire materials using mobile phones, computers, etc.;_x000D_&lt;br&gt;(6) Those who are unwilling to receive moxibustion, or who are allergic to moxibustion or Wenwen cream;_x000D_&lt;br&gt;(7) Those who are participating in other clinical trials._x000D_&lt;br&gt;Patients who meet any of the above are excluded.</t>
  </si>
  <si>
    <t xml:space="preserve"> Patients can not follow-up;_x000D_&lt;br&gt;Investigator considering inappropriate</t>
  </si>
  <si>
    <t xml:space="preserve"> Incomplete case data. </t>
  </si>
  <si>
    <t xml:space="preserve"> 1. Clinical suspected or confirmed cases [Refer to the recommendations for diagnosis and treatment of 2019-nCoV infection in children in Hubei Province (trial version 1)]_x000D_&lt;br&gt;2. Those who have received other traditional Chinese medicine, proprietary Chinese medicines or immunomodulators to prevent new coronavirus pneumonia;_x000D_&lt;br&gt;3. Participants in clinical trials of other drugs in the past 12 weeks;_x000D_&lt;br&gt;4. People with other serious primary diseases such as cardiovascular and cerebrovascular diseases, liver and kidney or hematopoietic diseases, genetic metabolic diseases;_x000D_&lt;br&gt;5. Those who are known to be allergic to the test drug and its ingredients;_x000D_&lt;br&gt;6. Other constitutions in TCM constitution theory.</t>
  </si>
  <si>
    <t xml:space="preserve"> Persons who do not meet the inclusion criteria</t>
  </si>
  <si>
    <t xml:space="preserve"> (1) before the application or hospital admission corticosteroids; _x000D_&lt;br&gt;(2) malignancies;_x000D_&lt;br&gt;(3) the presence of severely impaired immune function, immunodeficiency diseases; _x000D_&lt;br&gt;(4) 7 days before admission row major surgery or severe trauma; _x000D_&lt;br&gt;(5) with asthma; _x000D_&lt;br&gt;(6) COVID-19 undiagnosed patients.</t>
  </si>
  <si>
    <t xml:space="preserve"> Pregnant and/or post-partum women and neonates who do not meet suspect or confirmed case definition of COVID-19.</t>
  </si>
  <si>
    <t xml:space="preserve"> pregnant women&lt;br&gt;lactating women&lt;br&gt;hepatitis B, C&lt;br&gt;Autoimmune diseases&lt;br&gt;Chronic renal failure (CRF)&lt;br&gt;Liver failure&lt;br&gt;Congestive heart failure (CHF)&lt;br&gt;Chronic obstructive pulmonary disease (COPD)</t>
  </si>
  <si>
    <t xml:space="preserve"> Non</t>
  </si>
  <si>
    <t xml:space="preserve"> Mild and critical new coronavirus pneumonia</t>
  </si>
  <si>
    <t xml:space="preserve"> No exclusion criteria</t>
  </si>
  <si>
    <t xml:space="preserve"> 1. Patients at h high risk of SARS-CoV-2 infection;_x000D_&lt;br&gt;2. The guardian does not agree to sign the informed consent or the guardian does not agree to collect information.</t>
  </si>
  <si>
    <t xml:space="preserve"> incomplete case date</t>
  </si>
  <si>
    <t xml:space="preserve"> Those who or their parents do not provide consent for this study.</t>
  </si>
  <si>
    <t xml:space="preserve"> Too much data missing</t>
  </si>
  <si>
    <t xml:space="preserve"> Suspected COVID-19 not subsequently confirmed on PCR, serology or imaging</t>
  </si>
  <si>
    <t xml:space="preserve"> Not applicable</t>
  </si>
  <si>
    <t xml:space="preserve"> The family refused</t>
  </si>
  <si>
    <t xml:space="preserve"> NO.</t>
  </si>
  <si>
    <t xml:space="preserve"> Non-COVID-19 infections.</t>
  </si>
  <si>
    <t xml:space="preserve"> Patients with difficult airways;Patients who need to remain tracheal intubation to return to the ward after surgery;After signing the informed consent, those who were conscious and awake during the perioperative period refused to continue to participate in the test.</t>
  </si>
  <si>
    <t xml:space="preserve">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disease_x000D_&lt;br&gt;; chronic use of hydroxychloroquine / chloroquine for other reasons; pregnancy</t>
  </si>
  <si>
    <t xml:space="preserve"> 2020.01.01 Patients who have tested negative for new coronavirus in our hospital</t>
  </si>
  <si>
    <t xml:space="preserve"> 1. Patients with cardiac arrest before endotracheal intubation;_x000D_&lt;br&gt;2. Patients with severe medical record information registration defects;_x000D_&lt;br&gt;3. Patients whose condition is not stable and whose prognosis cannot be determined.</t>
  </si>
  <si>
    <t xml:space="preserve"> 1. Patients who are using warfarin or with bleeding disorders or bleeding tendencies;_x000D_&lt;br&gt;2. Those who refuse to sign the informed consent;</t>
  </si>
  <si>
    <t xml:space="preserve"> 1. Exclude participants who disagree;_x000D_&lt;br&gt;2. Exclude those who cannot cooperate.</t>
  </si>
  <si>
    <t xml:space="preserve"> 1. Having one of the following infections (influenza virus, parainfluenza virus, adenovirus, respiratory syncytial virus, rhinovirus, human partial lung virus, SARS coronavirus and other known viral pneumonia);_x000D_&lt;br&gt;2. Mycoplasma pneumoniae, Chlamydia pneumoniae and bacterial pneumonia;_x000D_&lt;br&gt;3. There are non infectious diseases, such as vasculitis, dermatomyositis and organic pneumonia.</t>
  </si>
  <si>
    <t xml:space="preserve"> 1. Suspected cases and confirmed cases;_x000D_&lt;br&gt;2. Patients with severe heart, brain, liver, kidney and other visceral diseases or other serious metabolic disorders and tumors;_x000D_&lt;br&gt;3. People who could not complete the study for other reasons;_x000D_&lt;br&gt;4. Pregnant or lactating women.</t>
  </si>
  <si>
    <t xml:space="preserve"> Subjects who meet any of the following criteria cannot be enrolled:_x000D_&lt;br&gt;1. Suffering from diseases that need to be distinguished from pneumonia infected with new coronavirus, such as tuberculosis, bacterial or viral pneumonia other than new coronavirus pneumonia, hospital-acquired pneumonia, and other pathogenic microorganisms pneumonia;_x000D_&lt;br&gt;2. People with basic diseases such as primary immunodeficiency disease, acquired immunodeficiency syndrome, congenital respiratory tract malformations, abnormal lung development, aspiration pneumonia, and lung malignant tumors;_x000D_&lt;br&gt;3.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etc;_x000D_&lt;br&gt;4. Pneumonia diagnosed with severe, critically re-associated coronavirus infection or requiring mechanical ventilation or systemic anti-hormonal therapy;_x000D_&lt;br&gt;5. Used Chinese patent medicines with similar efficacy as Xiyanping injection during the treatment;_x000D_&lt;br&gt;6. The investigator judges that the relevant test or data is missing during the treatment process, which affects the research evaluation or analyst.</t>
  </si>
  <si>
    <t xml:space="preserve"> 1. Confirmed cases, suspected cases or asymptomatic cases with COVID-19 (refer to Information System of China Disease Prevention and Control);_x000D_&lt;br&gt;2. Positive in serum antibodies (IgG and IgM) screening of COVID-19;_x000D_&lt;br&gt;3. Has a history of SARS virus infection (self-reported, site information);_x000D_&lt;br&gt;4. Fever (armpit temperature &gt; 37.0 degree C), dry cough, fatigue, nasal obstruction, runny nose, sore throat, myalgia, diarrhea, shortness of breath and dyspnea within 14 days before administration;_x000D_&lt;br&gt;5. Subjects with abnormal indicators, such as blood biochemistry, blood routine and urine routine, which might show clinical meaning, before administration (only refers to Phase I);_x000D_&lt;br&gt;6. Armpit temperature &gt; 37.0 degree C before administration;_x000D_&lt;br&gt;7. History of severe allergic reactions (such as acute anaphylaxis, urticaria, skin eczema, dyspnea, angioneurotic edema or abdominal pain) or allergy to known composition of COVID-19 vaccine;_x000D_&lt;br&gt;8. History of convulsion, epilepsy, encephalopathy or mental illness or family history;_x000D_&lt;br&gt;9. with congenital malformations or developmental disorders, genetic defects, severe malnutrition, etc.;_x000D_&lt;br&gt;10. with severe liver and kidney diseases, uncontrollable hypertension (systolic pressure &gt;=140 mmHg, diastolic pressure &gt;=90 mmHg), diabetic complications, malignant tumors, various acute diseases or acute onset of chronic diseases;_x000D_&lt;br&gt;11. diagnosed with congenital or acquired immune deficiency, HIV infection, lymphoma, leukemia or other autoimmune diseases;_x000D_&lt;br&gt;12. with known or suspected diseases include: severe respiratory diseases, severe cardiovascular diseases, liver and kidney diseases, malignant tumors;_x000D_&lt;br&gt;13. with history of coagulation dysfunction (e.g. Coagulation factor deficiency, coagulation disease);_x000D_&lt;br&gt;14. Receiving anti-TB treatment;_x000D_&lt;br&gt;15. Receiving immunotherapy or inhibitor therapy within 3 months (consistently oral or infusion for more than 14 days);_x000D_&lt;br&gt;16. vaccinated with live attenuated vaccine within 1 month, or other vaccine within 14 days before vaccination;_x000D_&lt;br&gt;17. Receiving blood products within 3 months before administration;_x000D_&lt;br&gt;18. Receiving other research drugs within 6 months before vaccination;_x000D_&lt;br&gt;19. The investigators determined that other conditions were inappropriate for the study. </t>
  </si>
  <si>
    <t xml:space="preserve"> 1. Pregnant or lactating women;_x000D_&lt;br&gt;2. There are comorbidities that affect the judgment of the efficacy, such as those with malignant tumors or long-term immunosuppressants;_x000D_&lt;br&gt;3. The investigator believes that the patient has other conditions that are not suitable for enrollment;_x000D_&lt;br&gt;4. Allergic to dimethyl sulfoxide (DMSO), dextran 40 or human albumin;_x000D_&lt;br&gt;5. Contraindicated signs of artificial liver therapy</t>
  </si>
  <si>
    <t xml:space="preserve"> 1. Exclusion of COVID-19 infection in children;_x000D_&lt;br&gt;2. Dead children;_x000D_&lt;br&gt;3. Sign to reject this project.</t>
  </si>
  <si>
    <t xml:space="preserve"> 1. mechanical ventilation at high settings (FiO2&gt;0.9, P-plat&gt;30) for&gt;=7days;_x000D_&lt;br&gt;2. recent central nervous system hemorrhage;_x000D_&lt;br&gt;3. existence of non-recoverable terminal disease.</t>
  </si>
  <si>
    <t xml:space="preserve"> 1. With local skin infection, trauma and other contraindications;_x000D_&lt;br&gt;2. Patients who refuse massage.</t>
  </si>
  <si>
    <t xml:space="preserve"> 1.With vomiting, diarrhea or other contraindications;_x000D_&lt;br&gt;2.refuse to traditional Chinese medicine.</t>
  </si>
  <si>
    <t xml:space="preserve"> lack of NAT or serologically specific antibody detection</t>
  </si>
  <si>
    <t xml:space="preserve"> no exclusion criteria </t>
  </si>
  <si>
    <t xml:space="preserve"> 1. Pregnant women within 3 months of pregnancy;_x000D_&lt;br&gt;2. Patients with liver and kidney disease and those with liver and kidney injury_x000D_&lt;br&gt;3. Patients with blood diseases (such as leukopenia, thrombocytopenia, etc.)._x000D_&lt;br&gt;4. Electrocardiogram prompting patients with severely extended QT.</t>
  </si>
  <si>
    <t xml:space="preserve"> (1) Those who cannot take Chinese traditional medicine decoction;_x000D_&lt;br&gt;(2) mentally ill subjects who are not easy to control;_x000D_&lt;br&gt;(3) those who are pregnant or breast-feeding;_x000D_&lt;br&gt;(4) those who use other Chinese medicines;_x000D_&lt;br&gt;(5) those who are not considered suitable to participate in this trial by researchers.</t>
  </si>
  <si>
    <t xml:space="preserve"> Refusal to consent</t>
  </si>
  <si>
    <t xml:space="preserve">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</si>
  <si>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 xml:space="preserve"> &lt;br&gt;Known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&lt;br&gt;</t>
  </si>
  <si>
    <t xml:space="preserve"> Individuals who do not meet the inclusion criteria</t>
  </si>
  <si>
    <t xml:space="preserve"> 1. Any woman not meeting the criteria.</t>
  </si>
  <si>
    <t xml:space="preserve"> (1) Reexamine CT;_x000D_&lt;br&gt;(2) The CT image can not be analyzed caused by respiratory movement ;_x000D_&lt;br&gt;(3) Patients with pleural effusion or atelectasis.</t>
  </si>
  <si>
    <t xml:space="preserve"> (1) limited sample size;                                                                          _x000D_&lt;br&gt;(2) Lack of sample information;_x000D_&lt;br&gt;(3) unable or failure to detect due to human error;_x000D_&lt;br&gt;(4) Abnormal results or failure in detection due to instrument or non-reagent quality problems.</t>
  </si>
  <si>
    <t xml:space="preserve"> 1.	Patients treated with mechanical ventilation for other concomitant causes&lt;br&gt;2.	Patients treated with ECMO for other concomitant causes</t>
  </si>
  <si>
    <t>SOURCE REGSITER</t>
  </si>
  <si>
    <t>ENROLLMENT DATE</t>
  </si>
  <si>
    <t>Risk factors for SARS-CoV-2 among patients in the Oxford Royal College of General Practitioners Research and Surveillance Centre primary care network: a cross-sectional study</t>
  </si>
  <si>
    <t>Background
There are few primary care studies of the COVID-19 pandemic. We aimed to identify demographic and clinical risk factors for testing positive for severe acute respiratory syndrome coronavirus 2 (SARS-CoV-2) within the Oxford Royal College of General Practitioners (RCGP) Research and Surveillance Centre primary care network.
Methods
We analysed routinely collected, pseudonymised data for patients in the RCGP Research and Surveillance Centre primary care sentinel network who were tested for SARS-CoV-2 between Jan 28 and April 4, 2020. We used multivariable logistic regression models with multiple imputation to identify risk factors for positive SARS-CoV-2 tests within this surveillance network.
Findings
We identified 3802 SARS-CoV-2 test results, of which 587 were positive. In multivariable analysis, male sex was independently associated with testing positive for SARS-CoV-2 (296 [18·4%] of 1612 men vs 291 [13·3%] of 2190 women; adjusted odds ratio [OR] 1·55, 95% CI 1·27–1·89). Adults were at increased risk of testing positive for SARS-CoV-2 compared with children, and people aged 40–64 years were at greatest risk in the multivariable model (243 [18·5%] of 1316 adults aged 40–64 years vs 23 [4·6%] of 499 children; adjusted OR 5·36, 95% CI 3·28–8·76). Compared with white people, the adjusted odds of a positive test were greater in black people (388 [15·5%] of 2497 white people vs 36 [62·1%] of 58 black people; adjusted OR 4·75, 95% CI 2·65–8·51). People living in urban areas versus rural areas (476 [26·2%] of 1816 in urban areas vs 111 [5·6%] of 1986 in rural areas; adjusted OR 4·59, 95% CI 3·57–5·90) and in more deprived areas (197 [29·5%] of 668 in most deprived vs 143 [7·7%] of 1855 in least deprived; adjusted OR 2·03, 95% CI 1·51–2·71) were more likely to test positive. People with chronic kidney disease were more likely to test positive in the adjusted analysis (68 [32·9%] of 207 with chronic kidney disease vs 519 [14·4%] of 3595 without; adjusted OR 1·91, 95% CI 1·31–2·78), but there was no significant association with other chronic conditions in that analysis. We found increased odds of a positive test among people who are obese (142 [20·9%] of 680 people with obesity vs 171 [13·2%] of 1296 normal-weight people; adjusted OR 1·41, 95% CI 1·04–1·91). Notably, active smoking was linked with decreased odds of a positive test result (47 [11·4%] of 413 active smokers vs 201 [17·9%] of 1125 non-smokers; adjusted OR 0·49, 95% CI 0·34–0·71).
Interpretation
A positive SARS-CoV-2 test result in this primary care cohort was associated with similar risk factors as observed for severe outcomes of COVID-19 in hospital settings, except for smoking. We provide evidence of potential sociodemographic factors associated with a positive test, including deprivation, population density, ethnicity, and chronic kidney disease.
Funding
Wellcome Trust.</t>
  </si>
  <si>
    <t>https://www.thelancet.com/journals/laninf/article/PIIS1473-3099(20)30371-6/fulltext</t>
  </si>
  <si>
    <t>de Lusignan S, Dorward J, Correa A, Jones N, Akinyemi O, Amirthalingam G, Andrews N, Byford R, Dabrera G, Elliot A, Ellis J, Ferreira F, Lopez Bernal J, Okusi C, Ramsay M, Sherlock J, Smith G, Williams J, Howsam G, Zambon M, Joy M, Hobbs FDR.</t>
  </si>
  <si>
    <t>Lancet Infect Dis</t>
  </si>
  <si>
    <t>10.1016/S1473-3099(20)30371-6</t>
  </si>
  <si>
    <t>English</t>
  </si>
  <si>
    <t>First Covid-19 maternal mortality in the UK associated with thrombotic complications</t>
  </si>
  <si>
    <t>None available</t>
  </si>
  <si>
    <t>https://onlinelibrary.wiley.com/doi/10.1111/bjh.16849</t>
  </si>
  <si>
    <t>Ahmed I, Azhar A, Eltaweel N, Tan BK.</t>
  </si>
  <si>
    <t>Br J Haematol</t>
  </si>
  <si>
    <t>10.1111/bjh.16849</t>
  </si>
  <si>
    <t>Challenges and burden of the Coronavirus 2019 (COVID-19) pandemic for child and adolescent mental health: a narrative review to highlight clinical and research needs in the acute phase and the long return to normality</t>
  </si>
  <si>
    <t>Background
The coronavirus disease 2019 (COVID-19) is profoundly affecting life around the globe. Isolation, contact restrictions and economic shutdown impose a complete change to the psychosocial environment in affected countries. These measures have the potential to threaten the mental health of children and adolescents significantly. Even though the current crisis can bring with it opportunities for personal growth and family cohesion, disadvantages may outweigh these benefits. Anxiety, lack of peer contact and reduced opportunities for stress regulation are main concerns. Another main threat is an increased risk for parental mental illness, domestic violence and child maltreatment. Especially for children and adolescents with special needs or disadvantages, such as disabilities, trauma experiences, already existing mental health problems, migrant background and low socioeconomic status, this may be a particularly challenging time. To maintain regular and emergency child and adolescent psychiatric treatment during the pandemic is a major challenge but is necessary for limiting long-term consequences for the mental health of children and adolescents. Urgent research questions comprise understanding the mental health effects of social distancing and economic pressure, identifying risk and resilience factors, and preventing long-term consequences, including—but not restricted to—child maltreatment. The efficacy of telepsychiatry is another highly relevant issue is to evaluate the efficacy of telehealth and perfect its applications to child and adolescent psychiatry.
Conclusion
There are numerous mental health threats associated with the current pandemic and subsequent restrictions. Child and adolescent psychiatrists must ensure continuity of care during all phases of the pandemic. COVID-19-associated mental health risks will disproportionately hit children and adolescents who are already disadvantaged and marginalized. Research is needed to assess the implications of policies enacted to contain the pandemic on mental health of children and adolescents, and to estimate the risk/benefit ratio of measures such as home schooling, in order to be better prepared for future developments.</t>
  </si>
  <si>
    <t>https://capmh.biomedcentral.com/articles/10.1186/s13034-020-00329-3</t>
  </si>
  <si>
    <t>Fegert JM, Vitiello B, Plener PL, Clemens V.</t>
  </si>
  <si>
    <t>10.1186/s13034-020-00329-3</t>
  </si>
  <si>
    <t>Effects of the COVID-19 pandemic on anxiety and depressive symptoms in pregnant women: a preliminary study</t>
  </si>
  <si>
    <t>Abstract
Objective: The 2019 coronavirus disease (COVID-19) outbreak that began in China has turned into a pandemic that threatens global health, thereby prompting the concentration of studies and clinical routines on treating and preventing the disease. However, research on the psychological effects of the pandemic on the general population, particularly pregnant women, is lacking. Accordingly, the present study investigated the effects of the COVID-19 pandemic on depression and anxiety in pregnant women.
Study design: An anonymous survey for assessing depression and anxiety in pregnant women was designed, after which a link to the online questionnaire was sent to the participants, who were being treated in a private medical center. One of the researchers followed up with the respondents, among whom 260 returned their questionnaires.
Results: Among the respondents, 35.4% (n = 92, case group) obtained scores higher than 13 on the Edinburgh Postpartum Depression Scale (EPDS). The comparison of the groups by years of education indicated statistically significant effects of COVID-19 on psychology, social isolation, and mean scores in the Beck Depression Inventory (BDI) and Beck Anxiety Inventory (BAI). These effects were more severe in the case group than in the control group (psychology: 8.369 ± 2.003, social isolation: 8.000 ± 2.507, mean BDI and BAI scores: 20.565 ± 6.605 and 22.087 ± 8.689, respectively). A regression analysis revealed that the BDI scores and the disease’s psychological effects, as well as the BAI scores and the illness’s social isolation effects, exerted a statistically significant influence on the EPDS scores of the participants.
Conclusion: This study illustrated the effects of the COVID-19 pandemic on the depression and anxiety levels of pregnant women. Our results point to an urgent need to provide psychosocial support to this population during the crisis. Otherwise, adverse events may occur during pregnancy and thus affect both mother and fetus.
Keywords: COVID-19, pregnancy, depression, anxiety, pandemic</t>
  </si>
  <si>
    <t>https://www.tandfonline.com/doi/full/10.1080/14767058.2020.1763946</t>
  </si>
  <si>
    <t>DurankuÅŸ F, Aksu E.</t>
  </si>
  <si>
    <t>10.1080/14767058.2020.1763946</t>
  </si>
  <si>
    <t>Children with Coronavirus Disease 2019 (COVID-19): A Review of Demographic, Clinical, Laboratory and Imaging Features in 2,597 Pediatric Patients</t>
  </si>
  <si>
    <t>An epidemic of coronavirus disease 2019 (COVID-19) has been spreading worldwide. With the rapid increase in the number of infections, children with COVID-19 appear to be rising. Most research findings regarding adult cases, which are not always transferrable to children. Evidence-based studies are still expected to formulate clinical decisions for pediatric patients. In this review, we evaluated the demographic, clinical, laboratory and imaging features from 2,597 pediatric patients of COVID-19 that reported recently. We found that even lymphopenia was the most common lab finding in adults, it infrequently occurred in children (9.8%). Moreover, elevated creatine kinase MB isoenzyme (CK-MB) was much more commonly observed in children (27.0%) than that in adults, suggesting that heart injury would be more likely to happen in pediatric patients. Our analysis may contribute to determine the spectrum of disease in children, as well as to develop strategies to control the disease transmission. </t>
  </si>
  <si>
    <t>https://onlinelibrary.wiley.com/doi/epdf/10.1002/jmv.26023</t>
  </si>
  <si>
    <t>Cui X, Zhang T, Zheng J, Zhang J, Si P, Xu Y, Guo W, Liu Z, Li W, Ma J, Dong C, Shen Y, Cai C, He S.</t>
  </si>
  <si>
    <t>J Med Virol</t>
  </si>
  <si>
    <t>10.1002/jmv.26023</t>
  </si>
  <si>
    <t>Potential implications of SARS-CoV-2 on pregnancy</t>
  </si>
  <si>
    <t>https://www.ncbi.nlm.nih.gov/pmc/articles/PMC7220170/</t>
  </si>
  <si>
    <t>Tseng JY.</t>
  </si>
  <si>
    <t>Taiwan J Obstet Gynecol</t>
  </si>
  <si>
    <t>10.1016/j.tjog.2020.03.025</t>
  </si>
  <si>
    <t>Perspectives on challenges and opportunities for birth defects surveillance programs during and after the COVID-19 era</t>
  </si>
  <si>
    <t>In recent months, various public health measures have been implemented throughout the world in response to the coronavirus disease 2019 (COVID‐19) pandemic. This outbreak, and the subsequent containment policies, may have a range of potential short‐ and long‐term impacts on the monitoring and surveillance of other conditions, such as birth defects. In this commentary, we provide a perspective on these potential impacts on birth defects surveillance and analysis. We discuss possible effects on clinical birth defect diagnoses, routine birth defects surveillance system activities, and epidemiologic considerations, as well as opportunities for mitigating the impact of COVID‐19. Like many other sectors of public health and medicine, birth defects surveillance programs may be faced with organizational and methodological obstacles in the wake of a changing landscape. A better understanding of these potential challenges faced by birth defects surveillance programs could facilitate better planning and collaboration across programs to overcome barriers to core activities and to prepare for novel opportunities for research and prevention.</t>
  </si>
  <si>
    <t>https://onlinelibrary.wiley.com/doi/full/10.1002/bdr2.1710</t>
  </si>
  <si>
    <t>Ludorf KL, Salemi JL, Kirby RS, Tanner JP, Agopian AJ.</t>
  </si>
  <si>
    <t>Birth Defects Res</t>
  </si>
  <si>
    <t>10.1002/bdr2.1710</t>
  </si>
  <si>
    <t>Covid-19: Cases of inflammatory syndrome in children surge after urgent alert</t>
  </si>
  <si>
    <t>https://www.bmj.com/content/369/bmj.m1990</t>
  </si>
  <si>
    <t>Mahase E.</t>
  </si>
  <si>
    <t>BMJ</t>
  </si>
  <si>
    <t>10.1136/bmj.m1990</t>
  </si>
  <si>
    <t>Key clinical research priorities for the pediatric community during the COVID-19 pandemic</t>
  </si>
  <si>
    <t>https://www.nature.com/articles/s41390-020-0962-y</t>
  </si>
  <si>
    <t>Noel GJ, Davis JM, Ramilo O, Bradley JS, Connor E.</t>
  </si>
  <si>
    <t>10.1038/s41390-020-0962-y</t>
  </si>
  <si>
    <t>Androgen sensitivity gateway to COVID-19 disease severity</t>
  </si>
  <si>
    <t>In this communication, we present arguments for androgen sensitivity as a likelydeterminant of COVID-19 disease severity. The androgen sensitivity model explainswhy males are more likely to develop severe symptoms while children are ostensiblyresistant to infection. Further, the model explains the difference in COVID-19 mor-tality rates among different ethnicities. Androgen sensitivity is determined by geneticvariants of the androgen receptor. The androgen receptor regulates transcription ofthe transmembrane protease, serine 2 (TMPRSS2), which is required for SARS-CoV-2infectivity. TMPRSS2 primes the Spike protein of the virus, which has two conse-quences: diminishing viral recognition by neutralizing antibodies and activatingSARS-CoV-2 for virus-cell fusion. Genetic variants that have been associated withandrogenetic alopecia, prostate cancer, benign prostatic hyperplasia and polycysticovary syndrome could be associated with host susceptibility. In addition to theoreti-cal epidemiological and molecular mechanisms, there are reports of high rates ofandrogenetic alopecia of from hospitalized COVID-19 patients due to severe symp-toms. Androgen sensitivity is a likely determinant of COVID-19 disease severity. Webelieve that the evidence presented in this communication warrants the initiation oftrials using anti-androgen agents</t>
  </si>
  <si>
    <t>https://onlinelibrary.wiley.com/doi/epdf/10.1002/ddr.21688</t>
  </si>
  <si>
    <t>Wambier CG, Goren A, VaÃ±o-GalvÃ¡n S, Ramos PM, Ossimetha A, Nau G, Herrera S, McCoy J.</t>
  </si>
  <si>
    <t>Drug Dev Res</t>
  </si>
  <si>
    <t>10.1002/ddr.21688</t>
  </si>
  <si>
    <t>Call to action for a South American network to fight COVID-19 in pregnancy</t>
  </si>
  <si>
    <t>https://pubmed.ncbi.nlm.nih.gov/32412120/</t>
  </si>
  <si>
    <t>Costa ML, Pacagnella RC, Guida JP, Souza RT, Charles CM, Lajos GJ, Haddad SM, Fernandes KG, Nobrega GM, Griggio TB, Pabon SL, Serruya SJ, Ribeiro-do-Valle CC, Cecatti JG; Brazilian Network for Studies on Reproductive.</t>
  </si>
  <si>
    <t>Int J Gynaecol Obstet</t>
  </si>
  <si>
    <t>10.1002/ijgo.13225</t>
  </si>
  <si>
    <t>Probable congenital SARS-CoV-2 infection in a neonate born to a woman with active SARS-CoV-2 infection</t>
  </si>
  <si>
    <t>https://pubmed.ncbi.nlm.nih.gov/32409520/</t>
  </si>
  <si>
    <t>Kirtsman M, Diambomba Y, Poutanen SM, Malinowski AK, Vlachodimitropoulou E, Parks WT, Erdman L, Morris SK, Shah PS.</t>
  </si>
  <si>
    <t>CMAJ</t>
  </si>
  <si>
    <t>10.1503/cmaj.200821</t>
  </si>
  <si>
    <t xml:space="preserve">English </t>
  </si>
  <si>
    <t>Post-natal follow-up for women and neonates during the COVID-19 pandemic: French National Authority for Health recommendations</t>
  </si>
  <si>
    <t>Introduction
In the context of the stage 3 SARS-Cov-2 epidemic situation, it is necessary to put forward a method of rapid response for an HAS position statement in order to answer to the requests from the French Ministry of Solidarity and Health, healthcare professionals and/or health system users’ associations, concerning post-natal follow-up for women and neonates during the COVID-19 pandemic.
Methods
A simplified 7-step process that favours HAS collaboration with experts (healthcare professionals, health system users’ associations, scientific societies etc.), the restrictive selection of available evidence and the use of digital means of communication. A short and specific dissemination format, which can be quickly updated in view of the changes in available data has been chosen.</t>
  </si>
  <si>
    <t>https://www.ncbi.nlm.nih.gov/pmc/articles/PMC7212945/</t>
  </si>
  <si>
    <t>Vivanti AJ, Deruelle P, Picone O, Guillaume S, Roze JC, Mulin B, Kochert F, De Beco I, Mahu S, Gantois A, Barasinski C, Petitprez K, Pauchet-Traversat AF, Droy A, Benachi A.</t>
  </si>
  <si>
    <t>J Gynecol Obstet Hum Reprod</t>
  </si>
  <si>
    <t>10.1016/j.jogoh.2020.101805</t>
  </si>
  <si>
    <t>Follow-up for pregnant women during the COVID-19 pandemic: French national authority for health recommendations</t>
  </si>
  <si>
    <t>https://www.ncbi.nlm.nih.gov/pmc/articles/PMC7212959/</t>
  </si>
  <si>
    <t>10.1016/j.jogoh.2020.101804</t>
  </si>
  <si>
    <t>Universal SARS-CoV-2 testing of pregnant women admitted for delivery in two Italian regions</t>
  </si>
  <si>
    <t>https://www.nejm.org/doi/full/10.1056/NEJMc2009316</t>
  </si>
  <si>
    <t>Gagliardi L, Danieli R, Suriano G, Vaccaro A, Tripodi G, Rusconi F, Ramenghi LA.</t>
  </si>
  <si>
    <t>10.1016/j.ajog.2020.05.017</t>
  </si>
  <si>
    <t>Strengthening Health Systems and Improving the Capacity of Pediatric Care Centers to Respond to Epidemics Such as COVID-19 in Resource-limited Settings</t>
  </si>
  <si>
    <t>https://pubmed.ncbi.nlm.nih.gov/32407490/</t>
  </si>
  <si>
    <t>Collins EM, Tam PI, Trehan I, Cartledge P, Bose A, Lanaspa M, Kidd P, Bassat Q.</t>
  </si>
  <si>
    <t>J Trop Pediatr</t>
  </si>
  <si>
    <t>10.1093/tropej/fmaa028</t>
  </si>
  <si>
    <t>Asymptomatic Seroconversion of Immunoglobulins to SARS-CoV-2 in a Pediatric Dialysis Unit</t>
  </si>
  <si>
    <t>https://jamanetwork.com/journals/jama/fullarticle/2766215</t>
  </si>
  <si>
    <t>Hains DS, Schwaderer AL, Carroll AE, Starr MC, Wilson AC, Amanat F, Krammer F.</t>
  </si>
  <si>
    <t>JAMA</t>
  </si>
  <si>
    <t>10.1001/jama.2020.8438</t>
  </si>
  <si>
    <t>Effects of the COVID-19 Pandemic on Routine Pediatric Vaccine Ordering and Administration - United States, 2020</t>
  </si>
  <si>
    <t>https://www.cdc.gov/mmwr/volumes/69/wr/mm6919e2.htm</t>
  </si>
  <si>
    <t>Santoli JM, Lindley MC, DeSilva MB, Kharbanda EO, Daley MF, Galloway L, Gee J, Glover M, Herring B, Kang Y, Lucas P, Noblit C, Tropper J, Vogt T, Weintraub E.</t>
  </si>
  <si>
    <t>MMWR Morb Mortal Wkly Rep</t>
  </si>
  <si>
    <t>10.15585/mmwr.mm6919e2</t>
  </si>
  <si>
    <t>Acute kidney injury in pregnant women following SARS-CoV-2 infection: A case report from Iran</t>
  </si>
  <si>
    <t>We reported a 33-year-old female case with novel coronavirus disease 2019 (COVID-19) accompanied by Acute tubular necrosis (ATN). She had a gestational age of 34 weeks. The patient referred to treatment clinic for COVID-19 in Imam Reza hospital of Tabriz (Iran) after having flu-like symptoms. In radiologic assessment, ground glass opacity (GGO) with consolidation was found in upper right lobe. Lopinavir/ritonavir (200mg/50mg) two tablet tow times, Ribavirin 200mg every 6 h, and Oseltamivir 75mg tow times were given for the treatment of COVID-19. The medications used for treatment of pneumonia were Meropenem, Ciprofloxacin, Vancomycin. All doses of medications were administrated by adjusted dose assuming the patient is anephric. Also, a few supplements were also given after ATN development including daily Rocaltrol and Nephrovit (as a multivitamin appropriate for patients with renal failure), Folic acid and Calcium carbonate. The patient is still under ventilator with a Fraction of inspired oxygen (FiO2) of 60% and Positive end-expiratory pressure (PEEP) of eight. SpO2 is 94% but the patient's ATN problem has been resolved. We started weaning from mechanical ventilator. The patient is conscious with full awareness to time, person and place. The maternal well-being is achieved and her neonate was discharged.</t>
  </si>
  <si>
    <t>https://pubmed.ncbi.nlm.nih.gov/32405454/</t>
  </si>
  <si>
    <t>Iran</t>
  </si>
  <si>
    <t>Taghizadieh A, Mikaeili H, Ahmadi M, Valizadeh H.</t>
  </si>
  <si>
    <t>Respir Med Case Rep</t>
  </si>
  <si>
    <t>10.1016/j.rmcr.2020.101090</t>
  </si>
  <si>
    <t>A Case Series of the 2019 Novel Coronavirus (SARS-CoV-2) in Three Febrile Infants in New York</t>
  </si>
  <si>
    <t>We describe three febrile infants less than two months of age admitted to a large, tertiary care children’s hospital in New York and subsequently found to be infected with SARS-CoV-2. All three patients presented with fever, feeding difficulty, lymphopenia, and thrombocytosis on laboratory evaluation. Two of the three patients were found to have neutropenia and two had known exposures to sick contacts. This case series describes three of the youngest patients to be reported with SARS-CoV-2 in the United States.</t>
  </si>
  <si>
    <t>https://pubmed.ncbi.nlm.nih.gov/32404431/</t>
  </si>
  <si>
    <t>Feld L, Belfer J, Kabra R, Goenka P, Rai S, Moriarty S, Barone S.</t>
  </si>
  <si>
    <t>10.1542/peds.2020-1056</t>
  </si>
  <si>
    <t>Clinical implications and economic effects of the corona virus pandemic on gynaecology, obstetrics and reproductive medicine in Germany-learning from Italy</t>
  </si>
  <si>
    <t>The infection with the novel SARS Cov-2 corona virus, the cause of severe acute respiratory distress syndrome, possessing its origin in the Chinese province Hubei, has reached the extent of a global pandemic within a few months. After aerosol infection, most people experience mild respiratory infection with cold symptoms such as cough and fever, and healing within two weeks. In about 5% of those infected, however, a severe course develops with the occurrence of multiple sub pleural bronchopulmonary infiltrates and even death as a result of respiratory failure. The corona virus pandemic has multiple impacts on social life that have not been seen before. For example, the government adopted measures to curb the exponential spread of the virus, which included a significant reduction in social contacts. Furthermore, the specialist societies recommended that no elective treatments be carried out during the pandemic period. This review article considers epidemiological aspects of novel corona virus infection and presents both the clinical as well the possible economic effects of the pandemic on gynaecology, obstetrics and reproductive medicine in Germany in the past, present and future. In addition, useful preventive measures for daily clinical work and the previously known scientific findings dealing with the impact of corona virus on pregnancy and birth are discussed.</t>
  </si>
  <si>
    <t>https://pubmed.ncbi.nlm.nih.gov/32403911/</t>
  </si>
  <si>
    <t>Findeklee S, Morinello E.</t>
  </si>
  <si>
    <t>Minerva Ginecol</t>
  </si>
  <si>
    <t>10.23736/S0026-4784.20.04558-X</t>
  </si>
  <si>
    <t>The psycho-physical impact that COVID-19 has on children must not be underestimated</t>
  </si>
  <si>
    <t>https://onlinelibrary.wiley.com/doi/abs/10.1111/apa.15347</t>
  </si>
  <si>
    <t>Pecoraro L, Dalle Carbonare L, De Franceschi L, Piacentini G, Pietrobelli A.</t>
  </si>
  <si>
    <t>10.1111/apa.15347</t>
  </si>
  <si>
    <t>COVID-19 infection during pregnancy: fetus as a patient deserves more attention</t>
  </si>
  <si>
    <t>The novel coronavirus disease 2019 (COVID-19) pandemic is causing concern also for the management and outcome of COVID-19-positive pregnant women and their offspring, as reported cases are rare. Current evidence suggests the association of COVID-19 infection in pregnancy with both severe maternal morbidity requiring intensive care and perinatal complications (preterm birth with consequent neonatal morbidity and even perinatal death). Most of the reported cases focused specifically on the maternal outcomes and possible vertical transmission, but less attention has been paid to fetus as a patient in such pregnancies. The use of antenatal steroids and fetal neuroprotection with magnesium sulfate is clearly underreported. Several recently issued guidelines suggest lowering the upper gestational age for antenatal steroid administration and also advocate extreme caution or even restraining from the use of magnesium sulfate. Also, the rate of cesarean deliveries among COVID-19 women is unacceptably high. Here we provide arguments for NOT changing the existing guidelines and caution against cesarean delivery that was the prevalent delivery mode in the reported cases and case series</t>
  </si>
  <si>
    <t>https://pubmed.ncbi.nlm.nih.gov/32401226/</t>
  </si>
  <si>
    <t>Stefanovic V.</t>
  </si>
  <si>
    <t>10.1515/jpm-2020-0181</t>
  </si>
  <si>
    <t>Pediatr Blood Cancer</t>
  </si>
  <si>
    <t>The COVID-19 pandemic: A rapid global response for children with cancer from SIOP, COG, SIOP-E, SIOP-PODC, IPSO, PROS, CCI, and St Jude Global</t>
  </si>
  <si>
    <t>The COVID-19 pandemic is one of the most serious global challenges to delivering affordable and equitable treatment to children with cancer we have witnessed in the last few decades. This Special Report aims to summarize general principles for continuing multidisciplinary care during the SARS-CoV-2 (COVID-19) pandemic. With contributions from the leadership of the International Society for Pediatric Oncology (SIOP), Children's Oncology Group (COG), St Jude Global program, and Childhood Cancer International, we have sought to provide a framework for healthcare teams caring for children with cancer during the pandemic. We anticipate the burden will fall particularly heavily on children, their families, and cancer services in low- and middle-income countries. Therefore, we have brought together the relevant clinical leads from SIOP Europe, COG, and SIOP-PODC (Pediatric Oncology in Developing Countries) to focus on the six most curable cancers that are part of the WHO Global Initiative in Childhood Cancer. We provide some practical advice for adapting diagnostic and treatment protocols for children with cancer during the pandemic, the measures taken to contain it (e.g., extreme social distancing), and how to prepare for the anticipated recovery period.</t>
  </si>
  <si>
    <t>https://pubmed.ncbi.nlm.nih.gov/32400924/</t>
  </si>
  <si>
    <t>Sullivan M, Bouffet E, Rodriguez-Galindo C, Luna-Fineman S, Khan MS, Kearns P, Hawkins DS, Challinor J, Morrissey L, Fuchs J, Marcus K, Balduzzi A, Basset-Salom L, Caniza M, Baker JN, Kebudi R, Hessissen L, Sullivan R, Pritchard-Jones K.</t>
  </si>
  <si>
    <t>10.1002/pbc.28409</t>
  </si>
  <si>
    <t>Multicentre Italian study of SARS-CoV-2 infection in children and adolescents, preliminary data as at 10 April 2020</t>
  </si>
  <si>
    <t>Data on features of severe acute respiratory syndrome coronavirus 2 (SARS-CoV-2) in children and adolescents are scarce. We report preliminary results of an Italian multicentre study comprising 168 laboratory-confirmed paediatric cases (median: 2.3 years, range: 1 day–17.7 years, 55.9% males), of which 67.9% were hospitalised and 19.6% had comorbidities. Fever was the most common symptom, gastrointestinal manifestations were frequent; two children required intensive care, five had seizures, 49 received experimental treatments and all recovered.</t>
  </si>
  <si>
    <t>https://www.eurosurveillance.org/content/10.2807/1560-7917.ES.2020.25.18.2000600</t>
  </si>
  <si>
    <t>Garazzino S, Montagnani C, DonÃ  D, Meini A, Felici E, Vergine G, Bernardi S, Giacchero R, Lo Vecchio A, Marchisio P, Nicolini G, Pierantoni L, Rabbone I, Banderali G, Denina M, Venturini E, Krzysztofiak A, Badolato R, Bianchini S, Galli L, Villani A, Castelli-Gattinara G, The Italian Sitip-Sip Pediatric Infection Study Group.</t>
  </si>
  <si>
    <t>Euro Surveill</t>
  </si>
  <si>
    <t>10.2807/1560-7917.ES.2020.25.18.2000600</t>
  </si>
  <si>
    <t>Incomplete Kawasaki Disease in a Child with Covid-19</t>
  </si>
  <si>
    <t>https://pubmed.ncbi.nlm.nih.gov/32393680/</t>
  </si>
  <si>
    <t>Rivera-Figueroa EI, Santos R, Simpson S, Garg P.</t>
  </si>
  <si>
    <t>Protecting the Prehospital Professional First Aid Teams from Airborne Viral Particles in the Case of Out-of-Hospital Pediatric Cardiac Arrest during the COVID-19 Pandemic</t>
  </si>
  <si>
    <t>https://www.ncbi.nlm.nih.gov/pmc/articles/PMC7242767/</t>
  </si>
  <si>
    <t>Lemoine S, Briche F, Jost D, Prunet B.</t>
  </si>
  <si>
    <t>Prehosp Disaster Med</t>
  </si>
  <si>
    <t>10.1017/S1049023X2000062X</t>
  </si>
  <si>
    <t>This commentary advocates for safe inclusion of pregnant women in therapeutic drug and vaccine trials.</t>
  </si>
  <si>
    <t>Hydroxychloroquine exposure among pregnant women with rheumatic disease assessed using published data and pharmacokinetic model simulations.</t>
  </si>
  <si>
    <t>42 children</t>
  </si>
  <si>
    <t>Current Week</t>
  </si>
  <si>
    <t>https://www.ajog.org/article/S0002-9378(20)30558-5/fulltext</t>
  </si>
  <si>
    <t>Clinical Characteristics of 46 Pregnant Women with a SARS-CoV-2 Infection in Washington State</t>
  </si>
  <si>
    <t>Background The impact of the coronavirus disease 2019 (Covid-19) on pregnant women is incompletely understood, but early data from case series suggest a variable course of illness from asymptomatic or mild disease to maternal death. It is unclear whether pregnant women manifest enhanced disease similar to influenza viral infection or whether specific risk factors might predispose to severe disease. Objective To describe maternal disease and obstetrical outcomes associated with Covid-19 disease in pregnancy to rapidly inform clinical care. Study Design Retrospective study of pregnant patients with a laboratory-confirmed severe acute respiratory syndrome coronavirus-2 (SARS-CoV-2) infection from six hospital systems in Washington State between January 21, 2020 and April 17, 2020. Demographics, medical and obstetric history, and Covid-19 encounter data were abstracted from medical records. Results A total of 46 pregnant patients with a SARS-CoV-2 infection were identified from hospital systems capturing 40% of births in Washington State. Nearly all pregnant individuals with a SARS-CoV-2 infection were symptomatic (93.5%, n=43) and the majority were in their second or third trimester (43.5%, n=20 and 50.0%, n=23, respectively). Symptoms resolved in a median of 24 days (interquartile range 13-37). Seven women were hospitalized (16%) including one admitted to the intensive care unit. Six cases (15%) were categorized as severe Covid-19 disease with nearly all patients being either overweight or obese prior to pregnancy, asthma or other co-morbidities. Eight deliveries occurred during the study period, including a preterm birth at 33 weeks to improve pulmonary status in a woman with Class III obesity. One stillbirth occurred of unknown etiology. Conclusions Nearly 15% of pregnant patients developed severe Covid-19, which occurred primarily in overweight or obese women with underlying conditions. Obesity and Covid-19 may synergistically increase risk for a medically-indicated preterm birth to improve maternal pulmonary status in late pregnancy. Collectively, these findings support categorizing pregnant patients as a higher risk group, particularly for those with chronic co-morbidities.</t>
  </si>
  <si>
    <t>46 pregnant women</t>
  </si>
  <si>
    <t>American Journal of Obstetrics and Gynecology</t>
  </si>
  <si>
    <t>Lokken, EMW, Christie L.; Delaney, Shani; Kachikis, Alisa; Kretzer, Nicole M.; Erickson, Anne; Resnick, Rebecca; Vanderhoeven, Jeroen; Hwang, Joseph K.; Barnhart, Nena; Rah, Jasmine; McCartney, Stephen A.; Ma, Kimberly K.; Huebner, Emily M.; Thomas, Chad; Sheng, Jessica S.; Paek, Bettina W.; Retzlaff, Kristin; Kline, Carolyn R.; Munson, Jeff; Blain, Michela; Lacourse, Sylvia M.; Deutsch, Gail; Adams Waldorf, Kristina</t>
  </si>
  <si>
    <t>10.1016/j.ajog.2020.05.031</t>
  </si>
  <si>
    <t>Tree Map of Percent of Articles by Article Type (Hover Over Chart for Detail)</t>
  </si>
  <si>
    <t>Peer-reviewed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</si>
</sst>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Calibri"/>
      <family val="2"/>
      <scheme val="minor"/>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43">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0" xfId="0" applyFont="1" applyAlignment="1">
      <alignment horizontal="left"/>
    </xf>
    <xf numFmtId="0" fontId="19" fillId="0" borderId="0" xfId="0" applyNumberFormat="1" applyFont="1"/>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6" fillId="0" borderId="0" xfId="0" applyFont="1" applyBorder="1" applyAlignment="1">
      <alignment horizontal="center" vertical="center" wrapText="1"/>
    </xf>
    <xf numFmtId="0" fontId="26" fillId="36" borderId="17" xfId="0" applyFont="1" applyFill="1" applyBorder="1" applyAlignment="1">
      <alignment horizontal="center" vertical="center" wrapText="1"/>
    </xf>
    <xf numFmtId="14" fontId="26" fillId="36" borderId="17" xfId="0" applyNumberFormat="1"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0" fillId="0" borderId="0" xfId="0" applyFont="1" applyAlignment="1">
      <alignment vertical="center" wrapText="1"/>
    </xf>
    <xf numFmtId="0" fontId="32" fillId="0" borderId="0" xfId="0" applyFont="1" applyBorder="1" applyAlignment="1">
      <alignment horizontal="left" vertical="center" wrapText="1"/>
    </xf>
    <xf numFmtId="0" fontId="29" fillId="36" borderId="17" xfId="0" applyFont="1" applyFill="1" applyBorder="1" applyAlignment="1">
      <alignment horizontal="center"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14" fontId="19" fillId="0" borderId="0" xfId="0" applyNumberFormat="1" applyFont="1" applyBorder="1" applyAlignment="1">
      <alignment horizontal="left" vertical="center" wrapText="1"/>
    </xf>
    <xf numFmtId="14" fontId="29" fillId="36" borderId="16" xfId="0" applyNumberFormat="1"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4" fillId="0" borderId="10" xfId="0" applyFont="1" applyBorder="1" applyAlignment="1">
      <alignment vertical="center" wrapText="1"/>
    </xf>
    <xf numFmtId="0" fontId="22" fillId="0" borderId="0" xfId="0" applyFont="1" applyBorder="1" applyAlignment="1">
      <alignment horizontal="lef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14" fontId="19" fillId="0" borderId="0" xfId="0" applyNumberFormat="1"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xf>
    <xf numFmtId="0" fontId="32" fillId="0" borderId="0" xfId="0" applyFont="1" applyAlignment="1">
      <alignment vertical="center" wrapText="1"/>
    </xf>
    <xf numFmtId="0" fontId="19" fillId="0" borderId="0" xfId="0" applyFont="1" applyAlignment="1">
      <alignment vertical="center" wrapText="1"/>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19" fillId="0" borderId="0" xfId="0" applyNumberFormat="1" applyFont="1" applyAlignment="1">
      <alignment vertical="center"/>
    </xf>
    <xf numFmtId="0" fontId="22" fillId="0" borderId="0" xfId="0" applyFont="1" applyAlignment="1">
      <alignment vertical="center" wrapText="1"/>
    </xf>
    <xf numFmtId="0" fontId="32" fillId="0" borderId="0" xfId="0" applyNumberFormat="1" applyFont="1" applyAlignment="1">
      <alignment vertical="center" wrapText="1"/>
    </xf>
    <xf numFmtId="0" fontId="19" fillId="0" borderId="0" xfId="0" applyNumberFormat="1" applyFont="1" applyAlignment="1">
      <alignment vertical="center" wrapText="1"/>
    </xf>
    <xf numFmtId="0" fontId="22" fillId="0" borderId="0" xfId="0" applyNumberFormat="1" applyFont="1" applyBorder="1" applyAlignment="1">
      <alignment vertical="center" wrapText="1"/>
    </xf>
    <xf numFmtId="0" fontId="32" fillId="0" borderId="0" xfId="0" applyNumberFormat="1" applyFont="1" applyBorder="1" applyAlignment="1">
      <alignment vertical="center" wrapText="1"/>
    </xf>
    <xf numFmtId="14" fontId="19" fillId="0" borderId="0" xfId="0" applyNumberFormat="1" applyFont="1" applyBorder="1" applyAlignment="1">
      <alignment vertical="center" wrapText="1"/>
    </xf>
    <xf numFmtId="0" fontId="22" fillId="0" borderId="0" xfId="0" applyNumberFormat="1" applyFont="1" applyAlignment="1">
      <alignment vertical="center" wrapText="1"/>
    </xf>
    <xf numFmtId="14" fontId="19" fillId="0" borderId="0" xfId="0" applyNumberFormat="1" applyFont="1" applyAlignment="1">
      <alignment vertical="center" wrapText="1"/>
    </xf>
    <xf numFmtId="0" fontId="19" fillId="0" borderId="0" xfId="0" applyNumberFormat="1" applyFont="1" applyBorder="1" applyAlignment="1">
      <alignment vertical="center" wrapText="1"/>
    </xf>
    <xf numFmtId="14" fontId="26" fillId="36" borderId="17" xfId="0" applyNumberFormat="1" applyFont="1" applyFill="1" applyBorder="1" applyAlignment="1">
      <alignment horizontal="center" vertical="center"/>
    </xf>
    <xf numFmtId="0" fontId="20" fillId="0" borderId="0" xfId="0" applyFont="1" applyAlignment="1">
      <alignment horizontal="center" vertical="center" wrapText="1"/>
    </xf>
    <xf numFmtId="0" fontId="26" fillId="36" borderId="17" xfId="0" applyFont="1" applyFill="1" applyBorder="1" applyAlignment="1">
      <alignment horizontal="center" vertical="center"/>
    </xf>
    <xf numFmtId="0" fontId="19" fillId="0" borderId="0" xfId="0" applyFont="1" applyBorder="1" applyAlignment="1">
      <alignment horizontal="left" vertical="center"/>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39" fillId="0" borderId="0" xfId="42" applyFont="1" applyAlignment="1"/>
    <xf numFmtId="0" fontId="38" fillId="0" borderId="0" xfId="42" applyFont="1"/>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19" fillId="0" borderId="0" xfId="0" applyFont="1" applyAlignment="1">
      <alignment horizontal="left" indent="1"/>
    </xf>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40" fillId="36" borderId="0" xfId="0" applyFont="1" applyFill="1" applyBorder="1" applyAlignment="1">
      <alignment horizontal="left" vertical="center" wrapText="1"/>
    </xf>
    <xf numFmtId="0" fontId="40" fillId="36" borderId="0" xfId="0" applyFont="1" applyFill="1" applyBorder="1" applyAlignment="1">
      <alignment horizontal="center" vertical="center" wrapText="1"/>
    </xf>
    <xf numFmtId="0" fontId="41" fillId="0" borderId="0" xfId="0" applyFont="1" applyFill="1" applyAlignment="1">
      <alignment horizontal="left" vertical="center"/>
    </xf>
    <xf numFmtId="0" fontId="42" fillId="0" borderId="0" xfId="0" applyFont="1" applyFill="1" applyAlignment="1">
      <alignment horizontal="center" vertical="center"/>
    </xf>
    <xf numFmtId="0" fontId="43" fillId="34" borderId="0" xfId="0" applyFont="1" applyFill="1" applyBorder="1" applyAlignment="1">
      <alignment horizontal="left" vertical="center" wrapText="1"/>
    </xf>
    <xf numFmtId="0" fontId="43" fillId="34" borderId="0" xfId="0" applyFont="1" applyFill="1" applyBorder="1" applyAlignment="1">
      <alignment horizontal="center" vertical="center" wrapText="1"/>
    </xf>
    <xf numFmtId="0" fontId="42" fillId="0" borderId="0" xfId="0" applyFont="1" applyFill="1" applyAlignment="1">
      <alignment horizontal="left" vertical="center"/>
    </xf>
    <xf numFmtId="0" fontId="42" fillId="0" borderId="0" xfId="0" applyFont="1" applyFill="1" applyAlignment="1">
      <alignment vertical="center"/>
    </xf>
    <xf numFmtId="0" fontId="44"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40" fillId="36" borderId="0" xfId="0" applyFont="1" applyFill="1" applyAlignment="1">
      <alignment horizontal="left" vertical="center"/>
    </xf>
    <xf numFmtId="0" fontId="19" fillId="36" borderId="0" xfId="0" applyFont="1" applyFill="1"/>
    <xf numFmtId="0" fontId="19" fillId="34" borderId="0" xfId="0" applyFont="1" applyFill="1"/>
    <xf numFmtId="0" fontId="42" fillId="34" borderId="0" xfId="0" applyFont="1" applyFill="1" applyAlignment="1">
      <alignment horizontal="center" vertical="center"/>
    </xf>
    <xf numFmtId="0" fontId="41"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40" fillId="36" borderId="0" xfId="0" applyNumberFormat="1" applyFont="1" applyFill="1" applyBorder="1" applyAlignment="1">
      <alignment horizontal="center" vertical="center" wrapText="1"/>
    </xf>
    <xf numFmtId="1" fontId="42" fillId="0" borderId="0" xfId="0" applyNumberFormat="1" applyFont="1" applyFill="1" applyAlignment="1">
      <alignment horizontal="center" vertical="center"/>
    </xf>
    <xf numFmtId="1" fontId="43" fillId="34" borderId="0" xfId="0" applyNumberFormat="1" applyFont="1" applyFill="1" applyBorder="1" applyAlignment="1">
      <alignment horizontal="center" vertical="center" wrapText="1"/>
    </xf>
    <xf numFmtId="1" fontId="43" fillId="34" borderId="0" xfId="0" applyNumberFormat="1" applyFont="1" applyFill="1" applyBorder="1" applyAlignment="1">
      <alignment horizontal="left" vertical="center" wrapText="1"/>
    </xf>
    <xf numFmtId="1" fontId="42"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40"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0" fontId="22" fillId="39" borderId="19" xfId="0" applyNumberFormat="1" applyFont="1" applyFill="1" applyBorder="1"/>
    <xf numFmtId="9" fontId="22" fillId="39" borderId="19" xfId="43" applyFont="1" applyFill="1" applyBorder="1"/>
    <xf numFmtId="14" fontId="19" fillId="0" borderId="0" xfId="0" applyNumberFormat="1" applyFont="1" applyAlignment="1">
      <alignment horizontal="left" vertical="center"/>
    </xf>
    <xf numFmtId="16" fontId="19" fillId="0" borderId="0" xfId="0" applyNumberFormat="1" applyFont="1" applyAlignment="1">
      <alignment horizontal="left" vertical="center"/>
    </xf>
    <xf numFmtId="15" fontId="19" fillId="0" borderId="0" xfId="0" applyNumberFormat="1" applyFont="1" applyAlignment="1">
      <alignment horizontal="left" vertical="center"/>
    </xf>
    <xf numFmtId="17" fontId="19" fillId="0" borderId="0" xfId="0" applyNumberFormat="1" applyFont="1" applyAlignment="1">
      <alignment horizontal="left" vertical="center"/>
    </xf>
    <xf numFmtId="0" fontId="19" fillId="0" borderId="0" xfId="0" applyFont="1" applyAlignment="1">
      <alignment horizontal="center" vertical="center" wrapText="1"/>
    </xf>
    <xf numFmtId="0" fontId="18" fillId="0" borderId="0" xfId="42" applyAlignment="1">
      <alignment horizontal="left" vertical="center"/>
    </xf>
    <xf numFmtId="0" fontId="18" fillId="0" borderId="0" xfId="42" applyFill="1" applyAlignment="1">
      <alignment horizontal="left" vertical="center"/>
    </xf>
    <xf numFmtId="0" fontId="19" fillId="0" borderId="0" xfId="0" applyFont="1" applyFill="1" applyAlignment="1">
      <alignment horizontal="left" vertical="center"/>
    </xf>
    <xf numFmtId="14" fontId="18" fillId="0" borderId="0" xfId="42" applyNumberFormat="1" applyBorder="1" applyAlignment="1">
      <alignment horizontal="left" vertical="center" wrapText="1"/>
    </xf>
    <xf numFmtId="0" fontId="19" fillId="0" borderId="0" xfId="0" applyNumberFormat="1" applyFont="1" applyAlignment="1">
      <alignment horizontal="left" vertical="center" wrapText="1"/>
    </xf>
    <xf numFmtId="0" fontId="19" fillId="0" borderId="0" xfId="0" applyNumberFormat="1" applyFont="1" applyBorder="1" applyAlignment="1">
      <alignment horizontal="left" vertical="center" wrapText="1"/>
    </xf>
    <xf numFmtId="49" fontId="19" fillId="0" borderId="0" xfId="0" applyNumberFormat="1" applyFont="1" applyBorder="1" applyAlignment="1">
      <alignment vertical="center" wrapText="1"/>
    </xf>
    <xf numFmtId="0" fontId="18" fillId="0" borderId="0" xfId="42"/>
    <xf numFmtId="0" fontId="19" fillId="0" borderId="0" xfId="0" pivotButton="1" applyFont="1"/>
    <xf numFmtId="0" fontId="22" fillId="34" borderId="10" xfId="0" applyFont="1" applyFill="1" applyBorder="1" applyAlignment="1">
      <alignment horizontal="left" vertical="center" wrapText="1"/>
    </xf>
    <xf numFmtId="0" fontId="26" fillId="35" borderId="10" xfId="0" applyFont="1" applyFill="1" applyBorder="1" applyAlignment="1">
      <alignment vertical="center" wrapText="1"/>
    </xf>
    <xf numFmtId="0" fontId="26" fillId="35" borderId="15" xfId="0" applyFont="1" applyFill="1" applyBorder="1" applyAlignment="1">
      <alignment vertical="center" wrapText="1"/>
    </xf>
    <xf numFmtId="0" fontId="33" fillId="37" borderId="0" xfId="0" applyFont="1" applyFill="1" applyAlignment="1">
      <alignment vertical="center"/>
    </xf>
    <xf numFmtId="0" fontId="35" fillId="37" borderId="0" xfId="0" applyFont="1" applyFill="1" applyAlignment="1">
      <alignment horizontal="left" vertical="center" wrapText="1"/>
    </xf>
    <xf numFmtId="0" fontId="37" fillId="38" borderId="0" xfId="42" applyFont="1" applyFill="1" applyAlignment="1">
      <alignment horizontal="center" vertical="top" wrapText="1"/>
    </xf>
    <xf numFmtId="0" fontId="36" fillId="38" borderId="0" xfId="0" applyFont="1" applyFill="1" applyAlignment="1">
      <alignment horizontal="center"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29" fillId="37"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01">
    <dxf>
      <fill>
        <patternFill>
          <bgColor auto="1"/>
        </patternFill>
      </fill>
    </dxf>
    <dxf>
      <fill>
        <patternFill>
          <bgColor auto="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ill>
        <patternFill>
          <bgColor auto="1"/>
        </patternFill>
      </fill>
    </dxf>
    <dxf>
      <fill>
        <patternFill>
          <bgColor auto="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ill>
        <patternFill>
          <bgColor auto="1"/>
        </patternFill>
      </fill>
    </dxf>
    <dxf>
      <fill>
        <patternFill>
          <bgColor auto="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ill>
        <patternFill>
          <bgColor auto="1"/>
        </patternFill>
      </fill>
    </dxf>
    <dxf>
      <fill>
        <patternFill>
          <bgColor auto="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ill>
        <patternFill>
          <bgColor auto="1"/>
        </patternFill>
      </fill>
    </dxf>
    <dxf>
      <fill>
        <patternFill>
          <bgColor auto="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b val="0"/>
        <i val="0"/>
        <strike val="0"/>
        <condense val="0"/>
        <extend val="0"/>
        <outline val="0"/>
        <shadow val="0"/>
        <u val="none"/>
        <vertAlign val="baseline"/>
        <sz val="10.5"/>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0.5"/>
        <color theme="10"/>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0.5"/>
        <color theme="10"/>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0.5"/>
        <color theme="1"/>
        <name val="Arial"/>
        <family val="2"/>
        <scheme val="none"/>
      </font>
      <fill>
        <patternFill patternType="solid">
          <fgColor indexed="64"/>
          <bgColor rgb="FFFFFF00"/>
        </patternFill>
      </fill>
      <alignment horizontal="lef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5"/>
        <color theme="1"/>
        <name val="Arial"/>
        <family val="2"/>
        <scheme val="none"/>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rgb="FF1576BB"/>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19" formatCode="m/d/yyyy"/>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u/>
        <vertAlign val="baseline"/>
        <sz val="10.5"/>
        <color theme="10"/>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u/>
        <vertAlign val="baseline"/>
        <sz val="10.5"/>
        <color theme="10"/>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strike val="0"/>
        <outline val="0"/>
        <shadow val="0"/>
        <vertAlign val="baseline"/>
        <sz val="10.5"/>
        <name val="Arial"/>
        <family val="2"/>
        <scheme val="none"/>
      </font>
      <numFmt numFmtId="0" formatCode="General"/>
      <alignment horizontal="left" vertical="center" textRotation="0" wrapText="1" indent="0" justifyLastLine="0" shrinkToFit="0" readingOrder="0"/>
    </dxf>
    <dxf>
      <font>
        <b/>
        <strike val="0"/>
        <outline val="0"/>
        <shadow val="0"/>
        <vertAlign val="baseline"/>
        <sz val="10.5"/>
        <name val="Arial"/>
        <family val="2"/>
        <scheme val="none"/>
      </font>
      <numFmt numFmtId="0" formatCode="General"/>
      <alignment horizontal="left" vertical="center" textRotation="0" wrapText="0" indent="0" justifyLastLine="0" shrinkToFit="0" readingOrder="0"/>
    </dxf>
    <dxf>
      <font>
        <strike val="0"/>
        <outline val="0"/>
        <shadow val="0"/>
        <u/>
        <vertAlign val="baseline"/>
        <sz val="10.5"/>
        <color theme="10"/>
        <name val="Arial"/>
        <family val="2"/>
        <scheme val="none"/>
      </font>
      <numFmt numFmtId="0" formatCode="General"/>
      <alignment horizontal="left" vertical="center" textRotation="0" wrapText="1" indent="0" justifyLastLine="0" shrinkToFit="0" readingOrder="0"/>
    </dxf>
    <dxf>
      <font>
        <strike val="0"/>
        <outline val="0"/>
        <shadow val="0"/>
        <u/>
        <vertAlign val="baseline"/>
        <sz val="10.5"/>
        <color theme="10"/>
        <name val="Arial"/>
        <family val="2"/>
        <scheme val="none"/>
      </font>
      <numFmt numFmtId="0" formatCode="General"/>
      <alignment horizontal="left" vertical="center" textRotation="0" wrapText="1" indent="0" justifyLastLine="0" shrinkToFit="0" readingOrder="0"/>
    </dxf>
    <dxf>
      <font>
        <strike val="0"/>
        <outline val="0"/>
        <shadow val="0"/>
        <u/>
        <vertAlign val="baseline"/>
        <sz val="10.5"/>
        <color theme="10"/>
        <name val="Arial"/>
        <family val="2"/>
        <scheme val="none"/>
      </font>
      <numFmt numFmtId="19" formatCode="m/d/yyyy"/>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DBDBD"/>
      <color rgb="FF33006F"/>
      <color rgb="FF298BFF"/>
      <color rgb="FF27B67A"/>
      <color rgb="FF1576BB"/>
      <color rgb="FF002653"/>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May 25,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(Hide)'!$A$5:$A$30</c:f>
              <c:multiLvlStrCache>
                <c:ptCount val="22"/>
                <c:lvl>
                  <c:pt idx="0">
                    <c:v>Belgium</c:v>
                  </c:pt>
                  <c:pt idx="1">
                    <c:v>Canada</c:v>
                  </c:pt>
                  <c:pt idx="2">
                    <c:v>France</c:v>
                  </c:pt>
                  <c:pt idx="3">
                    <c:v>Germany</c:v>
                  </c:pt>
                  <c:pt idx="4">
                    <c:v>Italy</c:v>
                  </c:pt>
                  <c:pt idx="5">
                    <c:v>Multi-country</c:v>
                  </c:pt>
                  <c:pt idx="6">
                    <c:v>N/A</c:v>
                  </c:pt>
                  <c:pt idx="7">
                    <c:v>UK</c:v>
                  </c:pt>
                  <c:pt idx="8">
                    <c:v>USA</c:v>
                  </c:pt>
                  <c:pt idx="9">
                    <c:v>France and Switzerland</c:v>
                  </c:pt>
                  <c:pt idx="10">
                    <c:v>Israel</c:v>
                  </c:pt>
                  <c:pt idx="11">
                    <c:v>Switzerland, Australia</c:v>
                  </c:pt>
                  <c:pt idx="12">
                    <c:v>Italy, UK</c:v>
                  </c:pt>
                  <c:pt idx="13">
                    <c:v>China</c:v>
                  </c:pt>
                  <c:pt idx="14">
                    <c:v>India</c:v>
                  </c:pt>
                  <c:pt idx="15">
                    <c:v>Turkey</c:v>
                  </c:pt>
                  <c:pt idx="16">
                    <c:v>USA</c:v>
                  </c:pt>
                  <c:pt idx="17">
                    <c:v>Nigeria (sub-Saharan African countries)</c:v>
                  </c:pt>
                  <c:pt idx="18">
                    <c:v>Iran</c:v>
                  </c:pt>
                  <c:pt idx="19">
                    <c:v>Multi-country</c:v>
                  </c:pt>
                  <c:pt idx="20">
                    <c:v>N/A</c:v>
                  </c:pt>
                  <c:pt idx="21">
                    <c:v>China, Germany</c:v>
                  </c:pt>
                </c:lvl>
                <c:lvl>
                  <c:pt idx="0">
                    <c:v>HIC</c:v>
                  </c:pt>
                  <c:pt idx="13">
                    <c:v>LMIC</c:v>
                  </c:pt>
                  <c:pt idx="19">
                    <c:v>LMIC/HIC</c:v>
                  </c:pt>
                </c:lvl>
              </c:multiLvlStrCache>
            </c:multiLvlStrRef>
          </c:cat>
          <c:val>
            <c:numRef>
              <c:f>'Calculations (Hide)'!$B$5:$B$30</c:f>
              <c:numCache>
                <c:formatCode>General</c:formatCode>
                <c:ptCount val="22"/>
                <c:pt idx="0">
                  <c:v>1</c:v>
                </c:pt>
                <c:pt idx="1">
                  <c:v>3</c:v>
                </c:pt>
                <c:pt idx="2">
                  <c:v>9</c:v>
                </c:pt>
                <c:pt idx="3">
                  <c:v>4</c:v>
                </c:pt>
                <c:pt idx="4">
                  <c:v>13</c:v>
                </c:pt>
                <c:pt idx="5">
                  <c:v>1</c:v>
                </c:pt>
                <c:pt idx="6">
                  <c:v>2</c:v>
                </c:pt>
                <c:pt idx="7">
                  <c:v>6</c:v>
                </c:pt>
                <c:pt idx="8">
                  <c:v>29</c:v>
                </c:pt>
                <c:pt idx="9">
                  <c:v>1</c:v>
                </c:pt>
                <c:pt idx="10">
                  <c:v>1</c:v>
                </c:pt>
                <c:pt idx="11">
                  <c:v>1</c:v>
                </c:pt>
                <c:pt idx="12">
                  <c:v>1</c:v>
                </c:pt>
                <c:pt idx="13">
                  <c:v>13</c:v>
                </c:pt>
                <c:pt idx="14">
                  <c:v>2</c:v>
                </c:pt>
                <c:pt idx="15">
                  <c:v>2</c:v>
                </c:pt>
                <c:pt idx="16">
                  <c:v>2</c:v>
                </c:pt>
                <c:pt idx="17">
                  <c:v>1</c:v>
                </c:pt>
                <c:pt idx="18">
                  <c:v>1</c:v>
                </c:pt>
                <c:pt idx="19">
                  <c:v>14</c:v>
                </c:pt>
                <c:pt idx="20">
                  <c:v>22</c:v>
                </c:pt>
                <c:pt idx="21">
                  <c:v>1</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_xlchart.v1.0</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size">
        <cx:f dir="row">_xlchart.v1.3</cx:f>
      </cx:numDim>
    </cx:data>
  </cx:chartData>
  <cx:chart>
    <cx:plotArea>
      <cx:plotAreaRegion>
        <cx:series layoutId="treemap" uniqueId="{59FF3EF7-D989-4A09-8CD2-7BC18EBA65C9}">
          <cx:tx>
            <cx:txData>
              <cx:f>_xlchart.v1.1</cx:f>
              <cx:v>Count of Article Type</cx:v>
            </cx:txData>
          </cx:tx>
          <cx:dataPt idx="0">
            <cx:spPr>
              <a:solidFill>
                <a:srgbClr val="33006F"/>
              </a:solidFill>
            </cx:spPr>
          </cx:dataPt>
          <cx:dataPt idx="4">
            <cx:spPr>
              <a:solidFill>
                <a:sysClr val="windowText" lastClr="000000">
                  <a:lumMod val="65000"/>
                  <a:lumOff val="35000"/>
                </a:sysClr>
              </a:solidFill>
            </cx:spPr>
          </cx:dataPt>
          <cx:dataPt idx="6">
            <cx:spPr>
              <a:solidFill>
                <a:srgbClr val="298BFF"/>
              </a:solidFill>
            </cx:spPr>
          </cx:dataPt>
          <cx:dataPt idx="7">
            <cx:spPr>
              <a:solidFill>
                <a:srgbClr val="1576BB"/>
              </a:solidFill>
            </cx:spPr>
          </cx:dataPt>
          <cx:dataPt idx="8">
            <cx:spPr>
              <a:solidFill>
                <a:srgbClr val="27B67A"/>
              </a:solidFill>
            </cx:spPr>
          </cx:dataPt>
          <cx:dataPt idx="9">
            <cx:spPr>
              <a:solidFill>
                <a:srgbClr val="002653"/>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Week of 5/13/2020-5/19/2020</a:t>
          </a:r>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907</xdr:colOff>
      <xdr:row>5</xdr:row>
      <xdr:rowOff>135170</xdr:rowOff>
    </xdr:from>
    <xdr:to>
      <xdr:col>16</xdr:col>
      <xdr:colOff>163285</xdr:colOff>
      <xdr:row>19</xdr:row>
      <xdr:rowOff>380999</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130630</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85069" y="7738382"/>
              <a:ext cx="14256203" cy="472984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261937</xdr:colOff>
      <xdr:row>21</xdr:row>
      <xdr:rowOff>373063</xdr:rowOff>
    </xdr:from>
    <xdr:to>
      <xdr:col>16</xdr:col>
      <xdr:colOff>309561</xdr:colOff>
      <xdr:row>49</xdr:row>
      <xdr:rowOff>150813</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1937" y="7716838"/>
              <a:ext cx="14282737" cy="475932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Searches are conducted</a:t>
          </a:r>
          <a:r>
            <a:rPr lang="en-US" sz="1100" baseline="0">
              <a:latin typeface="Arial" panose="020B0604020202020204" pitchFamily="34" charset="0"/>
              <a:cs typeface="Arial" panose="020B0604020202020204" pitchFamily="34" charset="0"/>
            </a:rPr>
            <a:t> the Wednesday before the Digest comes out, capturing trials and articles published over the preceding 7-day period. So, a digest published on Monday, May 4th, captures articles in the search window Wednesday, April 22 to Tuesday, April 28th.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lena Helena" refreshedDate="43976.775551388891" createdVersion="6" refreshedVersion="6" minRefreshableVersion="3" recordCount="130" xr:uid="{A44F9BF2-AD65-4A44-92A7-F2FFF83A2E1B}">
  <cacheSource type="worksheet">
    <worksheetSource name="Table2"/>
  </cacheSource>
  <cacheFields count="37">
    <cacheField name="TITLE" numFmtId="0">
      <sharedItems/>
    </cacheField>
    <cacheField name="ABSTRACT" numFmtId="0">
      <sharedItems longText="1"/>
    </cacheField>
    <cacheField name="PUBLICATION DATE" numFmtId="0">
      <sharedItems containsDate="1" containsMixedTypes="1" minDate="2020-04-13T00:00:00" maxDate="2020-05-19T00:00:00"/>
    </cacheField>
    <cacheField name="ADDED TO DATABASE" numFmtId="14">
      <sharedItems containsSemiMixedTypes="0" containsNonDate="0" containsDate="1" containsString="0" minDate="2020-05-13T00:00:00" maxDate="2020-05-20T00:00:00"/>
    </cacheField>
    <cacheField name="URL-not hyperlinked" numFmtId="0">
      <sharedItems/>
    </cacheField>
    <cacheField name="URL" numFmtId="14">
      <sharedItems/>
    </cacheField>
    <cacheField name="COUNTRY" numFmtId="0">
      <sharedItems containsMixedTypes="1" containsNumber="1" containsInteger="1" minValue="0" maxValue="0" count="20">
        <s v="France"/>
        <s v="USA"/>
        <s v="N/A"/>
        <s v="Italy"/>
        <s v="China"/>
        <s v="Multi-country"/>
        <s v="UK"/>
        <s v="Nigeria (sub-Saharan African countries)"/>
        <s v="France and Switzerland"/>
        <s v="India"/>
        <s v="Turkey"/>
        <s v="Germany"/>
        <s v="Canada"/>
        <s v="China, Germany"/>
        <s v="Israel"/>
        <s v="Switzerland, Australia"/>
        <s v="Iran"/>
        <s v="Belgium"/>
        <s v="Italy, UK"/>
        <n v="0" u="1"/>
      </sharedItems>
    </cacheField>
    <cacheField name="ARTICLE TYPE" numFmtId="0">
      <sharedItems containsMixedTypes="1" containsNumber="1" containsInteger="1" minValue="0" maxValue="0" count="9">
        <s v="Descriptive study"/>
        <s v="Review"/>
        <s v="Editorial/commentary/guidance"/>
        <s v="Cross-sectional study"/>
        <s v="Cohort study"/>
        <s v="Modelling study"/>
        <s v="Meta-analysis"/>
        <s v="Case-control study"/>
        <n v="0" u="1"/>
      </sharedItems>
    </cacheField>
    <cacheField name="AUTHORS" numFmtId="0">
      <sharedItems longText="1"/>
    </cacheField>
    <cacheField name="JOURNAL" numFmtId="0">
      <sharedItems/>
    </cacheField>
    <cacheField name="PUBLICATION YEAR" numFmtId="0">
      <sharedItems containsMixedTypes="1" containsNumber="1" containsInteger="1" minValue="2020" maxValue="2020"/>
    </cacheField>
    <cacheField name="SOURCE TYPE" numFmtId="0">
      <sharedItems/>
    </cacheField>
    <cacheField name="DOI" numFmtId="0">
      <sharedItems containsBlank="1"/>
    </cacheField>
    <cacheField name="LANGUAGE _x000a_(IF NON-ENG)" numFmtId="0">
      <sharedItems containsBlank="1"/>
    </cacheField>
    <cacheField name="PREG/NEO" numFmtId="0">
      <sharedItems/>
    </cacheField>
    <cacheField name="CU5" numFmtId="0">
      <sharedItems containsBlank="1"/>
    </cacheField>
    <cacheField name="MTCT" numFmtId="0">
      <sharedItems containsBlank="1"/>
    </cacheField>
    <cacheField name="MNCH IMPACT" numFmtId="14">
      <sharedItems containsBlank="1"/>
    </cacheField>
    <cacheField name="LMIC" numFmtId="0">
      <sharedItems count="3">
        <s v="HIC"/>
        <s v="LMIC/HIC"/>
        <s v="LMIC"/>
      </sharedItems>
    </cacheField>
    <cacheField name="STUDY SIZE" numFmtId="0">
      <sharedItems containsMixedTypes="1" containsNumber="1" containsInteger="1" minValue="1" maxValue="1039"/>
    </cacheField>
    <cacheField name="PREG/NEO - CLINICAL PRESENTATION" numFmtId="0">
      <sharedItems/>
    </cacheField>
    <cacheField name="PREG/NEO - BURDEN" numFmtId="0">
      <sharedItems containsBlank="1"/>
    </cacheField>
    <cacheField name="PREG/NEO - RISK FACTOR" numFmtId="0">
      <sharedItems/>
    </cacheField>
    <cacheField name="PREG/NEO - ADVERSE OUTCOMES" numFmtId="0">
      <sharedItems/>
    </cacheField>
    <cacheField name="PREG/NEO - TREATMENT/ VACCINES" numFmtId="0">
      <sharedItems/>
    </cacheField>
    <cacheField name="CU5 - INFANTS" numFmtId="0">
      <sharedItems containsBlank="1"/>
    </cacheField>
    <cacheField name="CU5 - CLINICAL PRESENTATION" numFmtId="0">
      <sharedItems containsBlank="1"/>
    </cacheField>
    <cacheField name="CU5 - BURDEN" numFmtId="0">
      <sharedItems containsBlank="1"/>
    </cacheField>
    <cacheField name="CU5 - RISK FACTORS" numFmtId="0">
      <sharedItems containsBlank="1"/>
    </cacheField>
    <cacheField name="CU5 - TREATMENT/ VACCINES" numFmtId="0">
      <sharedItems containsBlank="1"/>
    </cacheField>
    <cacheField name="MTCT -  RISK" numFmtId="0">
      <sharedItems containsBlank="1"/>
    </cacheField>
    <cacheField name="MTCT - ANTIBODIES" numFmtId="0">
      <sharedItems containsBlank="1"/>
    </cacheField>
    <cacheField name="MNCH IMPACT - PROG PREG/NEO" numFmtId="0">
      <sharedItems containsBlank="1"/>
    </cacheField>
    <cacheField name="MNCH IMPACT - PROG CU5" numFmtId="0">
      <sharedItems containsBlank="1"/>
    </cacheField>
    <cacheField name="INTERVENTION NOTES" numFmtId="0">
      <sharedItems containsBlank="1"/>
    </cacheField>
    <cacheField name="MODEL NOTES"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
  <r>
    <s v="Child with liver transplant recovers from COVID-19 infection. A case report"/>
    <s v="We present the case of a 55-month-old girl who recovered from coronavirus disease 2019 (COVID-19) infection 5 months after undergoing liver transplantation; she had a co-infection with Epstein-Barr virus (EBV). To the best of our knowledge, this is the first case report of a COVID-19 infection in a pediatric patient with liver transplantation. Additionally, this is also the first report of confirmed co-infection between COVID-19 and EBV. On the basis of this case, we suggest that liver transplantation is not associated with COVID-19 symptom severity and development. Moreover, COVID-19 and EBV co-infections do not seem to aggravate the clinical outcome."/>
    <d v="2020-05-06T00:00:00"/>
    <d v="2020-05-14T00:00:00"/>
    <s v="https://www.ncbi.nlm.nih.gov/pmc/articles/PMC7200359/"/>
    <s v="https://www.ncbi.nlm.nih.gov/pmc/articles/PMC7200359/"/>
    <x v="0"/>
    <x v="0"/>
    <s v="Morand A, Roquelaure B, Colson P, Amrane S, Bosdure E, Raoult D, Lagier JC, Fabre A."/>
    <s v="Arch Pediatr"/>
    <n v="2020"/>
    <s v="Peer-reviewed"/>
    <s v="10.1016/j.arcped.2020.05.004"/>
    <m/>
    <s v=""/>
    <s v="Yes"/>
    <s v=""/>
    <s v=""/>
    <x v="0"/>
    <s v="1 55-month-old"/>
    <s v=""/>
    <s v=""/>
    <s v=""/>
    <s v=""/>
    <s v=""/>
    <s v="Yes"/>
    <s v="Yes"/>
    <s v=""/>
    <s v=""/>
    <s v=""/>
    <s v=""/>
    <s v=""/>
    <s v=""/>
    <s v=""/>
    <s v=""/>
    <s v=""/>
    <s v="Current Week"/>
  </r>
  <r>
    <s v="Clinical Characteristics of 46 Pregnant Women with a SARS-CoV-2 Infection in Washington State"/>
    <s v="Background The impact of the coronavirus disease 2019 (Covid-19) on pregnant women is incompletely understood, but early data from case series suggest a variable course of illness from asymptomatic or mild disease to maternal death. It is unclear whether pregnant women manifest enhanced disease similar to influenza viral infection or whether specific risk factors might predispose to severe disease. Objective To describe maternal disease and obstetrical outcomes associated with Covid-19 disease in pregnancy to rapidly inform clinical care. Study Design Retrospective study of pregnant patients with a laboratory-confirmed severe acute respiratory syndrome coronavirus-2 (SARS-CoV-2) infection from six hospital systems in Washington State between January 21, 2020 and April 17, 2020. Demographics, medical and obstetric history, and Covid-19 encounter data were abstracted from medical records. Results A total of 46 pregnant patients with a SARS-CoV-2 infection were identified from hospital systems capturing 40% of births in Washington State. Nearly all pregnant individuals with a SARS-CoV-2 infection were symptomatic (93.5%, n=43) and the majority were in their second or third trimester (43.5%, n=20 and 50.0%, n=23, respectively). Symptoms resolved in a median of 24 days (interquartile range 13-37). Seven women were hospitalized (16%) including one admitted to the intensive care unit. Six cases (15%) were categorized as severe Covid-19 disease with nearly all patients being either overweight or obese prior to pregnancy, asthma or other co-morbidities. Eight deliveries occurred during the study period, including a preterm birth at 33 weeks to improve pulmonary status in a woman with Class III obesity. One stillbirth occurred of unknown etiology. Conclusions Nearly 15% of pregnant patients developed severe Covid-19, which occurred primarily in overweight or obese women with underlying conditions. Obesity and Covid-19 may synergistically increase risk for a medically-indicated preterm birth to improve maternal pulmonary status in late pregnancy. Collectively, these findings support categorizing pregnant patients as a higher risk group, particularly for those with chronic co-morbidities."/>
    <d v="2020-05-18T00:00:00"/>
    <d v="2020-05-19T00:00:00"/>
    <s v="https://www.ajog.org/article/S0002-9378(20)30558-5/fulltext"/>
    <s v="https://www.ajog.org/article/S0002-9378(20)30558-5/fulltext"/>
    <x v="1"/>
    <x v="0"/>
    <s v="Lokken, EMW, Christie L.; Delaney, Shani; Kachikis, Alisa; Kretzer, Nicole M.; Erickson, Anne; Resnick, Rebecca; Vanderhoeven, Jeroen; Hwang, Joseph K.; Barnhart, Nena; Rah, Jasmine; McCartney, Stephen A.; Ma, Kimberly K.; Huebner, Emily M.; Thomas, Chad; Sheng, Jessica S.; Paek, Bettina W.; Retzlaff, Kristin; Kline, Carolyn R.; Munson, Jeff; Blain, Michela; Lacourse, Sylvia M.; Deutsch, Gail; Adams Waldorf, Kristina"/>
    <s v="American Journal of Obstetrics and Gynecology"/>
    <n v="2020"/>
    <s v="Peer-reviewed"/>
    <s v="10.1016/j.ajog.2020.05.031"/>
    <m/>
    <s v="Yes"/>
    <m/>
    <m/>
    <m/>
    <x v="0"/>
    <s v="46 pregnant women"/>
    <s v="Yes"/>
    <m/>
    <s v="Yes"/>
    <s v="Yes"/>
    <s v="Yes"/>
    <m/>
    <m/>
    <m/>
    <m/>
    <m/>
    <m/>
    <m/>
    <m/>
    <m/>
    <m/>
    <m/>
    <s v="Current Week"/>
  </r>
  <r>
    <s v="Interleukin-6 levels in children developing SARS-CoV-2 infection"/>
    <s v="None Available"/>
    <d v="2020-05-04T00:00:00"/>
    <d v="2020-05-17T00:00:00"/>
    <s v="https://www.pediatr-neonatol.com/article/S1875-9572(20)30065-6/fulltext"/>
    <s v="https://www.pediatr-neonatol.com/article/S1875-9572(20)30065-6/fulltext"/>
    <x v="2"/>
    <x v="1"/>
    <s v="Soraya GV, Ulhaq ZS."/>
    <s v="Pediatr Neonatol"/>
    <n v="2020"/>
    <s v="Peer-reviewed"/>
    <s v="10.1016/j.pedneo.2020.04.007"/>
    <m/>
    <s v=""/>
    <s v="Yes"/>
    <s v=""/>
    <s v=""/>
    <x v="1"/>
    <s v="No"/>
    <s v=""/>
    <s v=""/>
    <s v=""/>
    <s v=""/>
    <s v=""/>
    <s v="Yes"/>
    <s v="Yes"/>
    <s v=""/>
    <s v=""/>
    <s v=""/>
    <s v=""/>
    <s v=""/>
    <s v=""/>
    <s v=""/>
    <s v=""/>
    <s v=""/>
    <s v="Current Week"/>
  </r>
  <r>
    <s v="Lung Ultrasound in Children with COVID-19: Preliminary Findings"/>
    <s v="Recent evidence indicates the usefulness of lung ultrasound (LUS) in detecting coronavirus disease 19 (COVID-19) pneumonia. However, no data are available on the use of LUS in children with COVID-19 pneumonia. In this report, we describe LUS features of 10 consecutively admitted children with COVID-19 in two tertiary-level pediatric hospitals in Rome. LUS revealed signs of lung involvement during COVID-19 infection. In particular, vertical artifacts (70%), pleural irregularities (60%), areas of white lung (10%) and subpleural consolidations (10%) were the main findings in patients with COVID-19. No cases of pleural effusions were found. According to our experience, the routine use of LUS in the evaluation of children with suspected or confirmed COVID-19, when performed by clinicians with documented experience in LUS, was useful in diagnosing and monitoring pediatric COVID-19 pneumonia, reducing unnecessary radiation/sedation in children and exposure of health care workers to severe acute respiratory syndrome coronavirus 2 (SARS-CoV-2)."/>
    <d v="2020-05-03T00:00:00"/>
    <d v="2020-05-16T00:00:00"/>
    <s v="https://www.ncbi.nlm.nih.gov/pmc/articles/PMC7196401/"/>
    <s v="https://www.ncbi.nlm.nih.gov/pmc/articles/PMC7196401/"/>
    <x v="3"/>
    <x v="1"/>
    <s v="Musolino AM, Supino MC, Buonsenso D, Ferro V, Valentini P, Magistrelli A, Lombardi MH, Romani L, D'Argenio P, Campana A; Roman Lung Ultrasound Study Team for Pediatric COVID-19 (ROMULUS COVID Team)."/>
    <s v="Ultrasound Med Biol"/>
    <n v="2020"/>
    <s v="Peer-reviewed"/>
    <s v="10.1016/j.ultrasmedbio.2020.04.026"/>
    <m/>
    <s v=""/>
    <s v="Yes"/>
    <s v=""/>
    <s v=""/>
    <x v="0"/>
    <s v="10 children"/>
    <s v="Yes"/>
    <s v=""/>
    <s v=""/>
    <s v=""/>
    <s v=""/>
    <s v=""/>
    <s v=""/>
    <s v=""/>
    <s v=""/>
    <s v=""/>
    <s v=""/>
    <s v=""/>
    <s v=""/>
    <s v=""/>
    <s v=""/>
    <s v=""/>
    <s v="Current Week"/>
  </r>
  <r>
    <s v="[Application of pulmonary ultrasound in the diagnosis of COVID-19 pneumonia in neonates]"/>
    <s v="Objective: To investigate the application of pulmonary ultrasound in the diagnosis of neonatal COVID-19. Methods: In this retrospective study, the clinical data of 5 infants, who were admitted to the Department of Neonatology in Wuhan Children's Hospital from 31(st) January to 25(th) February 2020, were collected. Bedsides pulmondary ultrasound was conducted on admission, during the hospitalization, and before discharge, the result were compared with the chest X-ray or CT done at the same time. Results: Among the 5 cases who aged 1-18 days, 3 were male. The main clinical manifestations were respiratory and gastrointestinal symptoms. The pulmonary ultrasonography on admission showed abnormal pleural line and pulmonary edema of different severity in all 5 cases, presented as increase and fusion of B-line, and pulmonary interstitial syndrome; among them, one case also had a small-range consolidation. The chest CT on admission showed no obvious parenchymal infiltration in 2 cases, small strip or patchy high-density shadow in 2 cases, and ground glass change in one case. The re-examination of ultrosound during the hospitalization and at discharge showed improvement in all cases and were consistent with the chest X-ray taken at the same time. Conclusions: The main changes on the pulmonary ultrasonography in neonates with COVID-19 pneumonia are increase and fusion of B-line, abnormal pleural line, and alveolar interstitial syndrome, and may coexist with small range of pulmonary consolidation. The sensitivity of pulmonary ultrasound is higher than that of chest X-ray and CT in the diagnosis of pulmonary edema, and could be used in monitoring and evaluation of the disease."/>
    <d v="2020-05-02T00:00:00"/>
    <d v="2020-05-13T00:00:00"/>
    <s v="https://pubmed.ncbi.nlm.nih.gov/32392948/"/>
    <s v="https://pubmed.ncbi.nlm.nih.gov/32392948/"/>
    <x v="4"/>
    <x v="0"/>
    <s v="Feng XY, Tao XW, Zeng LK, Wang WQ, Li G."/>
    <s v="Zhonghua Er Ke Za Zhi"/>
    <n v="2020"/>
    <s v="Peer-reviewed"/>
    <s v="10.3760/cma.j.cn112140-20200228-00154"/>
    <s v="Chinese"/>
    <s v="Yes"/>
    <s v=""/>
    <s v=""/>
    <s v=""/>
    <x v="2"/>
    <s v=""/>
    <s v=""/>
    <s v=""/>
    <s v=""/>
    <s v=""/>
    <s v=""/>
    <s v=""/>
    <s v=""/>
    <s v=""/>
    <s v=""/>
    <s v=""/>
    <s v=""/>
    <s v=""/>
    <s v=""/>
    <s v=""/>
    <s v=""/>
    <s v=""/>
    <s v="Current Week"/>
  </r>
  <r>
    <s v="Protect Pregnant and Lactating Women with COVID-19 Through Research, Not from Research"/>
    <s v="N/A"/>
    <d v="2020-05-18T00:00:00"/>
    <d v="2020-05-19T00:00:00"/>
    <s v="https://www.liebertpub.com/doi/full/10.1089/bfm.2020.29155.ams"/>
    <s v="https://www.liebertpub.com/doi/full/10.1089/bfm.2020.29155.ams"/>
    <x v="2"/>
    <x v="2"/>
    <s v="Stuebe A."/>
    <s v="Breastfeed Med"/>
    <n v="2020"/>
    <s v="Peer-reviewed"/>
    <s v="10.1089/bfm.2020.29155.ams"/>
    <m/>
    <s v=""/>
    <s v=""/>
    <s v=""/>
    <s v="Yes"/>
    <x v="1"/>
    <s v="No"/>
    <s v=""/>
    <s v=""/>
    <s v=""/>
    <s v=""/>
    <s v=""/>
    <s v=""/>
    <s v=""/>
    <s v=""/>
    <s v=""/>
    <s v=""/>
    <s v=""/>
    <s v=""/>
    <s v="Yes"/>
    <s v=""/>
    <s v=""/>
    <s v=""/>
    <s v="Current Week"/>
  </r>
  <r>
    <s v="Coronavirus in pregnancy. What we know so far?"/>
    <s v="Coronaviruses are a group of viruses which, even if they are affecting mainly mammals and birds, could be transmitted to humans, generating common cold. The new virus strain is named SARS-CoV-2 and has 85% sequence similarity to SARS-CoV. Until now, it has caused more than 100 000 confirmed cases of infection and almost 5000 deaths, having a mortality rate of 4%. All information (symptoms, signs, management, complications) are taken from the other pandemic infections (SARS, MERS). Information about viral infection concerning pregnant women are limited and are common to other SARS infections. There are very few cases of pregnant patients infected with SARS-CoV-2 and studies are ongoing."/>
    <s v="Mar 2020"/>
    <d v="2020-05-19T00:00:00"/>
    <s v="https://www.ncbi.nlm.nih.gov/pmc/articles/PMC7221278/"/>
    <s v="https://www.ncbi.nlm.nih.gov/pmc/articles/PMC7221278/"/>
    <x v="5"/>
    <x v="2"/>
    <s v="Anca Marina C, Gheorghe P, Anca Maria P."/>
    <s v="Maedica (Buchar)"/>
    <n v="2020"/>
    <s v="Peer-reviewed"/>
    <s v="10.26574/maedica.2020.15.1.6"/>
    <m/>
    <s v="Yes"/>
    <s v=""/>
    <s v="Yes"/>
    <s v=""/>
    <x v="1"/>
    <s v=""/>
    <s v=""/>
    <s v=""/>
    <s v=""/>
    <s v=""/>
    <s v=""/>
    <s v=""/>
    <s v=""/>
    <s v=""/>
    <s v=""/>
    <s v=""/>
    <s v=""/>
    <s v=""/>
    <s v=""/>
    <s v=""/>
    <s v=""/>
    <s v=""/>
    <s v="Current Week"/>
  </r>
  <r>
    <s v="Viral loads in throat and anal swabs in children infected with SARS-CoV-2"/>
    <s v="Real-time reverse transcriptase-polymerase chain reaction (RT-PCR) assay on anal swabs was recently reported to be persistently positive even after throat testing was negative during severe acute respiratory syndrome coronavirus 2 (SARS-CoV-2) infection. However, data about the consistent performance of RT-PCR assay on throat and anal swabs remain limited in pediatric patients. Here, we retrospectively reviewed RT-PCR-testing results of 212 pediatric patients with suspected SARS-CoV-2 infection at Wuhan Children’s Hospital. The diagnostic potential of these two types of specimens were showed significant difference (positive rate: 78.2% on throat swabs vs. 52.6% on anal swabs, McNemar Test P=0.0091) and exhibited a weak positive consistency (Kappa value was 0.311, P&lt;0.0001) in pediatric patients. Furthermore, viral loads detected on both throat and anal swabs also showed no significant difference (P = 0.9511) and correlation (Pearson r = 0.0434, P = 0.8406), and exhibited an inconsistent kinetic change through the course of SARS-CoV-2 infection. Besides, viral loads in the throat and anal swabs were correlated with different types of immune states, immune-reactive phase, and the resolution phase/immunologic tolerance, respectively. These findings revealed that RT-PCR-testing on throat and anal swabs showed significant difference for monitoring SARS-CoV-2 infection and correlated with different immune state in pediatric patients."/>
    <d v="2020-05-18T00:00:00"/>
    <d v="2020-05-19T00:00:00"/>
    <s v="https://www.tandfonline.com/doi/full/10.1080/22221751.2020.1771219"/>
    <s v="https://www.tandfonline.com/doi/full/10.1080/22221751.2020.1771219"/>
    <x v="4"/>
    <x v="0"/>
    <s v="Yuan C, Zhu H, Yang Y, Cai X, Xiang F, Wu H, Yao C, Xiang Y, Xiao H."/>
    <s v="Emerg Microbes Infect"/>
    <n v="2020"/>
    <s v="Peer-reviewed"/>
    <s v="10.1080/22221751.2020.1771219"/>
    <m/>
    <s v=""/>
    <s v="Yes"/>
    <s v=""/>
    <s v=""/>
    <x v="2"/>
    <s v="212 of 2,138 suspected children"/>
    <s v=""/>
    <s v=""/>
    <s v=""/>
    <s v=""/>
    <s v=""/>
    <s v="Yes"/>
    <s v="Yes"/>
    <s v=""/>
    <s v=""/>
    <s v=""/>
    <s v=""/>
    <s v=""/>
    <s v=""/>
    <s v=""/>
    <s v=""/>
    <s v=""/>
    <s v="Current Week"/>
  </r>
  <r>
    <s v="Managing Diabetes in Pregnancy Before, During, and After COVID-19"/>
    <s v="Background: Pregnant women with diabetes are identified as being more vulnerable to the severe effects of COVID-19 and advised to stringently follow social distancing measures. Here, we review the management of diabetes in pregnancy before and during the lockdown._x000a__x000a_Methods: Majority of antenatal diabetes and obstetric visits are provided remotely, with pregnant women attending hospital clinics only for essential ultrasound scans and labor and delivery. Online resources for supporting women planning pregnancy and for self-management of pregnant women with type 1 diabetes (T1D) using intermittent or continuous glucose monitoring are provided. Retinal screening procedures, intrapartum care, and the varying impact of lockdown on maternal glycemic control are considered. Alternative screening procedures for diagnosing hyperglycemia during pregnancy and gestational diabetes mellitus (GDM) are discussed. Case histories describe the remote initiation of insulin pump therapy and automated insulin delivery in T1D pregnancy._x000a__x000a_Results: Initial feedback suggests that video consultations are well received and that the patient experiences for women requiring face-to-face visits are greatly improved. As the pandemic eases, formal evaluation of remote models of diabetes education and technology implementation, including women's views, will be important._x000a__x000a_Conclusions: Research and audit activities will resume and we will find new ways for supporting pregnant women with diabetes to choose their preferred glucose monitoring and insulin delivery."/>
    <d v="2020-05-18T00:00:00"/>
    <d v="2020-05-13T00:00:00"/>
    <s v="https://www.liebertpub.com/doi/10.1089/DIA.2020.0223"/>
    <s v="https://www.liebertpub.com/doi/10.1089/DIA.2020.0223"/>
    <x v="6"/>
    <x v="0"/>
    <s v="Murphy HR."/>
    <s v="Diabetes Technol Ther"/>
    <n v="2020"/>
    <s v="Peer-reviewed"/>
    <s v="10.1089/dia.2020.0223"/>
    <m/>
    <s v=""/>
    <s v=""/>
    <s v=""/>
    <s v="Yes"/>
    <x v="0"/>
    <s v="No"/>
    <s v=""/>
    <s v=""/>
    <s v=""/>
    <s v=""/>
    <s v=""/>
    <s v=""/>
    <s v=""/>
    <s v=""/>
    <s v=""/>
    <s v=""/>
    <s v=""/>
    <s v=""/>
    <s v="Yes"/>
    <s v=""/>
    <s v=""/>
    <s v=""/>
    <s v="Current Week"/>
  </r>
  <r>
    <s v="Management of covid-19: a practical guideline for maternal and newborn health care providers in Sub-Saharan Africa"/>
    <s v="COVID-19 is a pandemic that is currently ravaging the world. Infection rate is steadily increasing in Sub-Saharan Africa. Pregnant women and their infants may suffer severe illnesses due to their lower immunity. This guideline prepares and equips clinicians working in the maternal and newborn sections in the sub-region to manage COVID-19 during pregnancy and childbirth."/>
    <d v="2020-05-18T00:00:00"/>
    <d v="2020-05-19T00:00:00"/>
    <s v="https://doi.org/10.1080/14767058.2020.1763948"/>
    <s v="https://doi.org/10.1080/14767058.2020.1763948"/>
    <x v="7"/>
    <x v="2"/>
    <s v="Ezenwa BN, Fajolu IB, Akinajo OR, Makwe CC, Oluwole AA, Akase IE, Afolabi BB, Ezeaka VC."/>
    <s v="J Matern Fetal Neonatal Med"/>
    <n v="2020"/>
    <s v="Peer-reviewed"/>
    <s v="10.1080/14767058.2020.1763948"/>
    <m/>
    <s v="Yes"/>
    <s v=""/>
    <s v=""/>
    <s v="Yes"/>
    <x v="2"/>
    <s v=""/>
    <s v=""/>
    <s v=""/>
    <s v=""/>
    <s v=""/>
    <s v=""/>
    <s v=""/>
    <s v=""/>
    <s v=""/>
    <s v=""/>
    <s v=""/>
    <s v=""/>
    <s v=""/>
    <s v=""/>
    <s v=""/>
    <s v=""/>
    <s v=""/>
    <s v="Current Week"/>
  </r>
  <r>
    <s v="Acute heart failure in multisystem inflammatory syndrome in children (MIS-C) in the context of global SARS-CoV-2 pandemic"/>
    <s v="Background: Cardiac injury and myocarditis have been described in adults with COVID-19. SARS-CoV-2 infection in children is typically minimally symptomatic. We report a series of febrile pediatric patients with acute heart failure potentially associated with SARS-CoV-2 infection and the multisystem inflammatory syndrome in children (MIS-C) as defined by the US Centers for Disease Control._x000a__x000a_Methods: Over a two-month period contemporary with the SARS-CoV-2 pandemic in France and Switzerland, we retrospectively collected clinical, biological, therapeutic, and early outcomes data in children who were admitted to pediatric intensive care units in 14 centers for cardiogenic shock, left ventricular dysfunction and severe inflammatory state._x000a__x000a_Results: Thirty-five children were identified and included in the study. Median age at admission was 10 years (range 2-16 years). Co-morbidities were present in 28% including asthma and overweight. Gastrointestinal symptoms were prominent. Left ventricular ejection fraction was &lt;30% in one third; 80% required inotropic support with 28% treated with ECMO. Inflammation markers were suggestive of cytokine storm (interleukin 6 median 135 pg/mL) and macrophage activation (D-dimer median 5284 ng/mL). Mean brain natriuretic peptide was elevated (5743 pg/mL). Thirty-one/35 (88%) patients tested positive for SARS-CoV-2 infection by PCR of nasopharyngeal swab or serology. All patients received intravenous immune globulin, with adjunctive steroid therapy used in one third. Left ventricular function was restored in the 25/35 of those discharged from the intensive care unit. No patient died, and all patients treated with ECMO were successfully weaned._x000a__x000a_Conclusion: Children may experience an acute cardiac decompensation due to severe inflammatory state following SARS-CoV-2 infection (multisystem inflammatory syndrome in children - MIS-C). Treatment with immune globulin appears to be associated with recovery of left ventricular systolic function."/>
    <d v="2020-05-17T00:00:00"/>
    <d v="2020-05-19T00:00:00"/>
    <s v="https://www.ahajournals.org/doi/10.1161/CIRCULATIONAHA.120.048360"/>
    <s v="https://www.ahajournals.org/doi/10.1161/CIRCULATIONAHA.120.048360"/>
    <x v="8"/>
    <x v="0"/>
    <s v="Belhadjer Z, MÃ©ot M, Bajolle F, Khraiche D, Legendre A, Abakka S, Auriau J, Grimaud M, Oualha M, Beghetti M, Wacker J, Ovaert C, Hascoet S, Selegny M, Malekzadeh-Milani S, Maltret A, Bosser G, Giroux N, Bonnemains L, Bordet J, Di Filippo S, Mauran P, Falcon-Eicher S, Thambo JB, Lefort B, Moceri P, Houyel L, Renolleau S, Bonnet D."/>
    <s v="Circulation"/>
    <n v="2020"/>
    <s v="Peer-reviewed"/>
    <s v="10.1161/CIRCULATIONAHA.120.048360"/>
    <m/>
    <s v=""/>
    <s v="Yes"/>
    <s v=""/>
    <s v=""/>
    <x v="0"/>
    <s v="35 children"/>
    <s v=""/>
    <s v=""/>
    <s v=""/>
    <s v=""/>
    <s v=""/>
    <s v=""/>
    <s v="Yes"/>
    <s v=""/>
    <s v=""/>
    <s v="Yes"/>
    <s v=""/>
    <s v=""/>
    <s v=""/>
    <s v=""/>
    <s v=""/>
    <s v=""/>
    <s v="Current Week"/>
  </r>
  <r>
    <s v="Allergy and asthma in children and adolescents during the COVID outbreak: what we know and how we could prevent allergy and asthma flares?"/>
    <s v="Coronavirus disease 2019 (COVID-19) pandemic is affecting people at any age with a more severe course in patients with chronic diseases or comorbidities, males and elderly patients. The Center for Disease Control and Prevention (CDC) initially proposed that patients with chronic lung diseases, including moderate-severe asthma, and allergy may have a higher risk of developing severe COVID-19 than otherwise healthy people (https://www.cdc.gov/coronavirus/2019-ncov/specific-groups/asthma.html)."/>
    <d v="2020-05-17T00:00:00"/>
    <d v="2020-05-18T00:00:00"/>
    <s v="https://doi.org/10.1111/all.14369"/>
    <s v="https://doi.org/10.1111/all.14369"/>
    <x v="3"/>
    <x v="0"/>
    <s v="Licari A, Votto M, Brambilla I, Castagnoli R, Piccotti E, Olcese R, Tosca MA, Ciprandi G, Luigi Marseglia G."/>
    <s v="Allergy"/>
    <n v="2020"/>
    <s v="Peer-reviewed"/>
    <s v="10.1111/all.14369"/>
    <m/>
    <s v=""/>
    <s v="Yes"/>
    <s v=""/>
    <s v=""/>
    <x v="0"/>
    <n v="40"/>
    <s v=""/>
    <s v=""/>
    <s v=""/>
    <s v=""/>
    <s v=""/>
    <s v="Yes"/>
    <s v="Yes"/>
    <s v=""/>
    <s v="Yes"/>
    <s v=""/>
    <s v=""/>
    <s v=""/>
    <s v=""/>
    <s v=""/>
    <s v=""/>
    <s v=""/>
    <s v="Current Week"/>
  </r>
  <r>
    <s v="Preparedness and response to Pediatric CoVID-19 in European Emergency Departments: a survey of the REPEM and PERUKI networks"/>
    <s v="Study objective_x000a_We aimed to describe the variability and identify gaps in preparedness and response to the COVID-19 pandemic in European EDs caring for children._x000a__x000a_Methods_x000a_A cross-sectional point prevalence survey, was developed and disseminated through the pediatric emergency medicine research networks for Europe (REPEM) and the United Kingdom and Ireland (PERUKI). We aimed to include ten EDs for countries with &gt; 20 million inhabitants and five EDs for less populated countries, unless the number of eligible EDs was below five. ED directors or their delegates completed the survey between March 20th and 21st to report practice at that time. We used descriptive statistics to analyse data._x000a__x000a_Results_x000a_Overall 102 centers from 18 countries (86% response rate) completed the survey: 34% did not have an ED contingency plan for pandemics and 36% had never had simulations for such events. Wide variation on PPE items was shown for recommended PPE use at pre-triage and for patient assessment, with 62% of centers experiencing shortage in one or more PPE items, most frequently FFP2/N95 masks. Only 17% of EDs had negative pressure isolation rooms. COVID-19 positive ED staff was reported in 25% of centers._x000a__x000a_Conclusion_x000a_We found variation and identified gaps in preparedness and response to the COVID-19 epidemic across European referral EDs for children. A lack in early availability of a documented contingency plan, provision of simulation training, appropriate use of PPE, and appropriate isolation facilities emerged as gaps that should be optimized to improve preparedness and inform responses to future pandemics."/>
    <d v="2020-05-15T00:00:00"/>
    <d v="2020-05-19T00:00:00"/>
    <s v="https://www.sciencedirect.com/science/article/abs/pii/S0196064420303668"/>
    <s v="https://www.sciencedirect.com/science/article/abs/pii/S0196064420303668"/>
    <x v="5"/>
    <x v="1"/>
    <s v="Bressan S, Buonsenso D, Farrugia R, Parri N, Oostenbrink R, Titomanlio L, Roland D, Nijman RG, Maconochie I, Da Dalt L, Mintegi S."/>
    <s v="Ann Emerg Med"/>
    <n v="2020"/>
    <s v="Peer-reviewed"/>
    <s v="10.1016/j.annemergmed.2020.05.018"/>
    <m/>
    <s v=""/>
    <s v=""/>
    <s v=""/>
    <s v="Yes"/>
    <x v="0"/>
    <s v="No"/>
    <s v=""/>
    <s v=""/>
    <s v=""/>
    <s v=""/>
    <s v=""/>
    <s v=""/>
    <s v=""/>
    <s v=""/>
    <s v=""/>
    <s v=""/>
    <s v=""/>
    <s v=""/>
    <s v="Yes"/>
    <s v=""/>
    <s v=""/>
    <s v=""/>
    <s v="Current Week"/>
  </r>
  <r>
    <s v="COVID 19 in neonates"/>
    <s v="Corona virus disease 2019 started in December 2019 as an outbreak of unexplained pneumonias in Wuhan, a city in Hubei province of China. This illness emerged as an epidemic in China and later spread to almost all countries over the globe except Antarctica. This is caused by a beta Corona virus, which is genetically similar to SARS virus. The predominant mode of transmission is via droplet spread, when the infected person coughs, sneezes or talks the virus is released in the respiratory secretions. As there are only a few cases of COVID 19 in neonates, there is no convincing evidence to support the possibility of vertical transmission. Clinical presentation in neonates is nonspecific, commonly observed are temperature instability, respiratory distress, poor feeding, lethargy, vomiting and diarrhea. Laboratory examinations may be nonspecific. Definitive test for 2019-nCoV is the detection of viral nucleic acid by real-time fluorescence polymerase chain reaction (RT-PCR). Suspected and confirmed COVID positive mothers should be delivered in separate delivery rooms and operation theaters. Since there is no approved treatment or drug for this disease, prevention of infection and breaking the chain of transmission plays a crucial role."/>
    <d v="2020-05-15T00:00:00"/>
    <d v="2020-05-19T00:00:00"/>
    <s v="https://www.tandfonline.com/doi/full/10.1080/14767058.2020.1759542"/>
    <s v="https://www.tandfonline.com/doi/full/10.1080/14767058.2020.1759542"/>
    <x v="2"/>
    <x v="1"/>
    <s v="Kallem VR, Sharma D."/>
    <s v="J Matern Fetal Neonatal Med"/>
    <n v="2020"/>
    <s v="Peer-reviewed"/>
    <s v="10.1080/14767058.2020.1759542"/>
    <m/>
    <s v="Yes"/>
    <s v="Yes"/>
    <s v="Yes"/>
    <s v=""/>
    <x v="1"/>
    <s v="No"/>
    <s v="Yes"/>
    <s v=""/>
    <s v="Yes"/>
    <s v="Yes"/>
    <s v=""/>
    <s v="Yes"/>
    <s v="Yes"/>
    <s v=""/>
    <s v="Yes"/>
    <s v=""/>
    <s v="Yes"/>
    <s v=""/>
    <s v=""/>
    <s v=""/>
    <s v=""/>
    <s v=""/>
    <s v="Current Week"/>
  </r>
  <r>
    <s v="Managing Children with Renal Diseases during COVID-19 Pandemic"/>
    <s v="The coronavirus outbreak is a rapidly evolving pandemic, placing unprecedented strain on health-care systems. COVID-19 presents challenges for management of children with renal diseases especially those receiving long-term immunosuppressive medications, including renal transplant recipients and those with chronic kidney disease and acute kidney injury requiring dialysis. Our preparedness for managing this vulnerable group of children is the need of the hour. The purpose of this article is to provide guidance to caregivers and health care personnel involved in management of children with renal diseases and to ensure patient well-being, while protecting staff from infection."/>
    <d v="2020-05-15T00:00:00"/>
    <d v="2020-05-16T00:00:00"/>
    <s v="https://pubmed.ncbi.nlm.nih.gov/32412915/"/>
    <s v="https://pubmed.ncbi.nlm.nih.gov/32412915/"/>
    <x v="9"/>
    <x v="2"/>
    <s v="Vasudevan A, Mantan M, Krishnamurthy S, Pais P, Mathew G, Hari P, Kanitkar M, Gulati S, Bagga A, Mishra OP; Indian Society Of Pediatric Nephrology."/>
    <s v="Indian Pediatr"/>
    <n v="2020"/>
    <s v="Peer-reviewed"/>
    <m/>
    <m/>
    <s v=""/>
    <s v=""/>
    <s v=""/>
    <s v="Yes"/>
    <x v="2"/>
    <s v="No"/>
    <s v=""/>
    <s v=""/>
    <s v=""/>
    <s v=""/>
    <s v=""/>
    <s v=""/>
    <s v=""/>
    <s v=""/>
    <s v=""/>
    <s v=""/>
    <s v=""/>
    <s v=""/>
    <s v=""/>
    <s v="Yes"/>
    <s v=""/>
    <s v=""/>
    <s v="Current Week"/>
  </r>
  <r>
    <s v="Appearance of Skin Rash in Pediatric Patients with COVID-19: Three Case Presentations"/>
    <s v="N/A"/>
    <d v="2020-05-15T00:00:00"/>
    <d v="2020-05-16T00:00:00"/>
    <s v="https://onlinelibrary.wiley.com/doi/epdf/10.1111/dth.13594"/>
    <s v="https://onlinelibrary.wiley.com/doi/epdf/10.1111/dth.13594"/>
    <x v="10"/>
    <x v="0"/>
    <s v="Duramaz BB, Yozgat CY, Yozgat Y, Turel O."/>
    <s v="Dermatol Ther"/>
    <n v="2020"/>
    <s v="Peer-reviewed"/>
    <s v="10.1111/dth.13594"/>
    <m/>
    <s v=""/>
    <s v="Yes"/>
    <s v=""/>
    <s v=""/>
    <x v="2"/>
    <n v="3"/>
    <s v=""/>
    <s v=""/>
    <s v=""/>
    <s v=""/>
    <s v=""/>
    <s v="Yes"/>
    <s v="Yes"/>
    <s v=""/>
    <s v=""/>
    <s v=""/>
    <s v=""/>
    <s v=""/>
    <s v=""/>
    <s v=""/>
    <s v=""/>
    <s v=""/>
    <s v="Current Week"/>
  </r>
  <r>
    <s v="Symptoms and immunoglobulin development in hospital staff exposed to a SARS-CoV-2 outbreak"/>
    <s v="Background: Worldwide, the number of SARS-CoV-2 infections is increasing. Serological immunoglobulin tests may help to better understand the development of immune mechanisms against SARS-CoV-2 in COVID-19 cases and exposed but asymptomatic individuals. The aim of this study was to investigate exposure to SARS-CoV-2, symptoms and antibody responses in a large sample of health care workers following a COVID-19 outbreak._x000a__x000a_Methods: A COVID-19 outbreak among staff members of a major German children's and women's hospital was followed by massive RT-PCR SARS-CoV-2 tests and provided the opportunity to study symptoms, chains of infection and SARS-CoV-2 specific antibody responses (IgG and IgA) by ELISA. Study participants were classified as COVID-19 cases, and persons with close, moderate or no exposure to SARS-CoV-2 in the clinical setting, respectively._x000a__x000a_Results: Out of 201 study participants, 31 were COVID-19 cases. While most study participants experienced many symptoms indicative for SARS-CoV-2 infection, anosmia and coughing were remarkably more frequent in COVID-19 cases. Approximately 80% of COVID-19 cases developed some specific antibody response (IgA and IgG) approximately 3 weeks after onset of symptoms. Subjects in the non COVID-19 groups had also elevated IgG (1.8%) and IgA values (7.6%) irrespective of contact history with cases._x000a__x000a_Conclusion: We found that a significant number of diseased did not develop relevant antibody responses three weeks after symptom onset. Our data also suggests that exposure to COVID-19 positive co-workers in a hospital setting is not leading to the development of measurable immune responses in a significant proportion of asymptomatic contact-persons."/>
    <d v="2020-05-15T00:00:00"/>
    <d v="2020-05-16T00:00:00"/>
    <s v="https://doi.org/10.1111/pai.13278"/>
    <s v="https://doi.org/10.1111/pai.13278"/>
    <x v="11"/>
    <x v="3"/>
    <s v="Brandstetter S, Roth S, Harner S, Buntrock-DÃ¶pke H, Toncheva A, Borchers N, Gruber R, Ambrosch A, Kabesch M."/>
    <s v="Pediatr Allergy Immunol"/>
    <n v="2020"/>
    <s v="Peer-reviewed"/>
    <s v="10.1111/pai.13278"/>
    <m/>
    <s v=""/>
    <s v=""/>
    <s v=""/>
    <s v="Yes"/>
    <x v="0"/>
    <s v=""/>
    <s v=""/>
    <s v=""/>
    <s v=""/>
    <s v=""/>
    <s v=""/>
    <s v=""/>
    <s v=""/>
    <s v=""/>
    <s v=""/>
    <s v=""/>
    <s v=""/>
    <s v=""/>
    <s v="Yes"/>
    <s v="Yes"/>
    <s v=""/>
    <s v=""/>
    <s v="Current Week"/>
  </r>
  <r>
    <s v="Neonatal Intensive Care Unit Preparedness for the Novel Coronavirus Disease-2019 Pandemic: A New York City Hospital Perspective"/>
    <s v="In January 2020, China reported a cluster of cases of pneumonia associated with a novel pathogenic coronavirus provisionally named Severe Acute Respiratory Syndrome Coronavirus 2 (SARS-CoV2). Since then, Coronavirus Disease 2019 (COVID-19) has been reported in more than 180 countries with approximately 3 million known infections and more than 210,000 deaths attributed to this disease. The majority of confirmed COVID-19 cases have been reported in adults, especially older individuals with co-morbidities. Children have had a relatively lower rate and a less serious course of infection as reported in the literature to date. One of the most vulnerable pediatric patient populations is cared for in the neonatal intensive care unit. There is limited data on the effect of COVID-19 in fetal life, and among neonates after birth. Therefore there is an urgent need for proactive preparation, and planning to combat COVID-19, as well as to safeguard patients, their families, and healthcare personnel. This review article is based on the Centers for Disease Control and Prevention's (CDC) current recommendations for COVID-19 and its adaptation to our local resources. The aim of this article is to provide basic consolidated guidance and checklists to clinicians in the neonatal intensive care units in key aspects of preparation needed to counter exposure or infection with COVID-19. We anticipate that CDC will continue to update their guidelines regarding COVID-19 as the situation evolves, and we recommend monitoring CDC's updates for the most current information."/>
    <d v="2020-05-14T00:00:00"/>
    <d v="2020-05-16T00:00:00"/>
    <s v="https://www.ncbi.nlm.nih.gov/pmc/articles/PMC7221379/"/>
    <s v="https://www.ncbi.nlm.nih.gov/pmc/articles/PMC7221379/"/>
    <x v="1"/>
    <x v="2"/>
    <s v="Verma S, Lumba R, Lighter JL, Bailey SM, Wachtel EV, Kunjumon B, Alessi S, Mally PV."/>
    <s v="Curr Probl Pediatr Adolesc Health Care"/>
    <n v="2020"/>
    <s v="Peer-reviewed"/>
    <s v="10.1016/j.cppeds.2020.100795"/>
    <m/>
    <s v=""/>
    <s v=""/>
    <s v=""/>
    <s v="Yes"/>
    <x v="0"/>
    <s v="No"/>
    <s v=""/>
    <s v=""/>
    <s v=""/>
    <s v=""/>
    <s v=""/>
    <s v=""/>
    <s v=""/>
    <s v=""/>
    <s v=""/>
    <s v=""/>
    <s v=""/>
    <s v=""/>
    <s v="Yes"/>
    <s v=""/>
    <s v=""/>
    <s v=""/>
    <s v="Current Week"/>
  </r>
  <r>
    <s v="Pregnancy, Birth and the COVID-19 Pandemic in the United States"/>
    <s v="How quickly and in what ways are US maternity care practices changing due to the COVID-19 pandemic? Our data indicate that partners and doulas are being excluded from birthing rooms leaving mothers unsupported, while providers face lack of protective equipment and unclear guidelines. We investigate rapidly shifting protocols for in- and out-of-hospital births and the decision making behind them. We ask, will COVID-19 cause women, families, and providers to look at birthing in a different light? And will this pandemic offer a testing ground for future policy changes to generate effective maternity care amidst pandemics and other types of disasters?"/>
    <d v="2020-05-14T00:00:00"/>
    <d v="2020-05-15T00:00:00"/>
    <s v="https://www.tandfonline.com/doi/full/10.1080/01459740.2020.1761804"/>
    <s v="https://www.tandfonline.com/doi/full/10.1080/01459740.2020.1761804"/>
    <x v="1"/>
    <x v="1"/>
    <s v="Davis-Floyd R, Gutschow K, Schwartz DA."/>
    <s v="Med Anthropol"/>
    <n v="2020"/>
    <s v="Peer-reviewed"/>
    <s v="10.1080/01459740.2020.1761804"/>
    <m/>
    <s v=""/>
    <s v=""/>
    <s v=""/>
    <s v="Yes"/>
    <x v="0"/>
    <s v="No"/>
    <s v=""/>
    <s v=""/>
    <s v=""/>
    <s v=""/>
    <s v=""/>
    <s v=""/>
    <s v=""/>
    <s v=""/>
    <s v=""/>
    <s v=""/>
    <s v=""/>
    <s v=""/>
    <s v="Yes"/>
    <s v=""/>
    <s v=""/>
    <s v=""/>
    <s v="Current Week"/>
  </r>
  <r>
    <s v="The changing landscape of SARS-CoV-2: Implications for the maternal-infant dyad"/>
    <s v="The COVID-19 pandemic represents the greatest challenge to date faced by the medical community in the 21st century. The rate of rapid dissemination, magnitude of viral contagiousness, person to person transmission at an asymptomatic phase of illness pose a unique and dangerous challenge for all patients, including neonatal and obstetric patients. Although scientific understanding of the pathophysiology of the disease, nature of transmission, and efficacy of mitigation strategies grow, neither a cure or vaccine have been developed. While COVID-19 is primarily a disease of older patients, infection is now seen across all age demographics with reports of illness in pregnant patients and infants. Altered hormone status and predominance of Th-2 immune helper cells may result in increased predisposition to SARS-CoV-2. Case reports of pregnant patients demonstrate a clinical presentation comparable to non-pregnant adults, but evidence of vertical transmission to the fetus is controversial. Neonatal reports demonstrate an inconsistent and non-specific phenotype, and it is often difficult to separate COVID-19 from the underlying conditions of prematurity or bacterial infection. The development of international registries to enable risk profiling of COVID-19 positive pregnant mothers and/or their offspring may facilitate the development of enhanced mitigation strategies, medical treatments and effective vaccinations."/>
    <d v="2020-05-14T00:00:00"/>
    <d v="2020-05-18T00:00:00"/>
    <s v="https://doi.org/10.3233/npm-200460"/>
    <s v="https://doi.org/10.3233/npm-200460"/>
    <x v="5"/>
    <x v="1"/>
    <s v="Elgin TG, Fricke EM, Hernandez Reyes ME, Tsimis ME, Leslein NS, Thomas BA, Sato TS, McNamara PJ."/>
    <s v="J Neonatal Perinatal Med"/>
    <n v="2020"/>
    <s v="Peer-reviewed"/>
    <s v="10.3233/NPM-200460"/>
    <m/>
    <s v="Yes"/>
    <s v=""/>
    <s v="Yes"/>
    <s v="Yes"/>
    <x v="1"/>
    <s v=""/>
    <s v=""/>
    <s v=""/>
    <s v=""/>
    <s v=""/>
    <s v=""/>
    <s v=""/>
    <s v=""/>
    <s v=""/>
    <s v=""/>
    <s v=""/>
    <s v=""/>
    <s v=""/>
    <s v=""/>
    <s v=""/>
    <s v=""/>
    <s v=""/>
    <s v="Current Week"/>
  </r>
  <r>
    <s v="Unfavorable outcomes in pregnant patients with COVID-19 outside Wuhan, China"/>
    <s v="None Available"/>
    <d v="2020-05-14T00:00:00"/>
    <d v="2020-05-18T00:00:00"/>
    <s v="https://doi.org/10.1016/j.jinf.2020.05.014"/>
    <s v="https://doi.org/10.1016/j.jinf.2020.05.014"/>
    <x v="4"/>
    <x v="0"/>
    <s v="Huang W, Zhao Z, He Z, Liu S, Wu Q, Zhang X, Qiu X, Yuan H, Yang K, Tang X, Zhang S."/>
    <s v="J Infect"/>
    <n v="2020"/>
    <s v="Peer-reviewed"/>
    <s v="10.1016/j.jinf.2020.05.014"/>
    <m/>
    <s v="Yes"/>
    <s v=""/>
    <s v="Yes"/>
    <s v=""/>
    <x v="2"/>
    <s v="8 pregnant women"/>
    <s v="Yes"/>
    <s v=""/>
    <s v=""/>
    <s v="Yes"/>
    <s v=""/>
    <s v=""/>
    <s v=""/>
    <s v=""/>
    <s v=""/>
    <s v=""/>
    <s v="Yes"/>
    <s v=""/>
    <s v=""/>
    <s v=""/>
    <s v=""/>
    <s v=""/>
    <s v="Current Week"/>
  </r>
  <r>
    <s v="Pathophysiology of COVID-19: Why Children Fare Better than Adults?"/>
    <s v="The world is facing Coronavirus Disease-2019 (COVID-19) pandemic, which is causing a large number of deaths and burden on intensive care facilities. It is caused by Severe Acute Respiratory Syndrome coronavirus-2 (SARS-CoV-2) originating in Wuhan, China. It has been seen that fewer children contract COVID-19 and among infected, children have less severe disease. Insights in pathophysiological mechanisms of less severity in children could be important for devising therapeutics for high-risk adults and elderly. Early closing of schools and day-care centers led to less frequent exposure and hence, lower infection rate in children. The expression of primary target receptor for SARS-CoV-2, i.e. angiotensin converting enzyme-2 (ACE-2), decreases with age. ACE-2 has lung protective effects by limiting angiotensin-2 mediated pulmonary capillary leak and inflammation. Severe COVID-19 disease is associated with high and persistent viral loads in adults. Children have strong innate immune response due to trained immunity (secondary to live-vaccines and frequent viral infections), leading to probably early control of infection at the site of entry. Adult patients show suppressed adaptive immunity and dysfunctional over-active innate immune response in severe infections, which is not seen in children. These could be related to immune-senescence in elderly. Excellent regeneration capacity of pediatric alveolar epithelium may be contributing to early recovery from COVID-19. Children, less frequently, have risk factors such as co-morbidities, smoking, and obesity. But young infants and children with pre-existing illnesses could be high risk groups and need careful monitoring. Studies describing immune-pathogenesis in COVID-19 are lacking in children and need urgent attention."/>
    <d v="2020-05-14T00:00:00"/>
    <d v="2020-05-16T00:00:00"/>
    <s v="https://doi.org/10.1007/s12098-020-03322-y"/>
    <s v="https://doi.org/10.1007/s12098-020-03322-y"/>
    <x v="2"/>
    <x v="2"/>
    <s v="Dhochak N, Singhal T, Kabra SK, Lodha R."/>
    <s v="Indian J Pediatr"/>
    <n v="2020"/>
    <s v="Peer-reviewed"/>
    <s v="10.1007/s12098-020-03322-y"/>
    <m/>
    <s v=""/>
    <s v="Yes"/>
    <s v=""/>
    <s v=""/>
    <x v="1"/>
    <s v=""/>
    <s v=""/>
    <s v=""/>
    <s v=""/>
    <s v=""/>
    <s v=""/>
    <s v=""/>
    <s v=""/>
    <s v=""/>
    <s v=""/>
    <s v=""/>
    <s v=""/>
    <s v=""/>
    <s v=""/>
    <s v=""/>
    <s v=""/>
    <s v=""/>
    <s v="Current Week"/>
  </r>
  <r>
    <s v="Improving the quality of care in pregnancy and childbirth with coronavirus (COVID-19): a systematic review"/>
    <s v="In the context of serious coronavirus epidemic, it is critical that pregnant women not be ignored potentially life-saving interventions. So, this study was designed to improve the quality of care by health providers through what they need to know about coronavirus during pregnancy and childbirth. We conducted a systematic review of electronic databases was performed for published in English, before 25 March 2020. Finally, 29 papers which had covered the topic more appropriately were included in the study. The results of the systematic review of the existing literature are presented in the following nine sections: Symptoms of the COVID-19 in pregnancy, Pregnancy management, Delivery Management, Mode of delivery, Recommendations for health care provider in delivery, Neonatal outcomes, Neonatal care, Vertical Transmission, Breastfeeding. In conclusion, improving quality of care in maternal health, as well as educating, training, and supporting healthcare providers in infection management to be prioritized. Sharing data can help to countries that to prevent maternal and neonatal morbidity associated with the COVID-19."/>
    <d v="2020-05-14T00:00:00"/>
    <d v="2020-05-16T00:00:00"/>
    <s v="https://doi.org/10.1080/14767058.2020.1759540"/>
    <s v="https://doi.org/10.1080/14767058.2020.1759540"/>
    <x v="5"/>
    <x v="1"/>
    <s v="Abdollahpour S, Khadivzadeh T."/>
    <s v="J Matern Fetal Neonatal Med"/>
    <n v="2020"/>
    <s v="Peer-reviewed"/>
    <s v="10.1080/14767058.2020.1759540"/>
    <m/>
    <s v="Yes"/>
    <s v=""/>
    <s v="Yes"/>
    <s v=""/>
    <x v="1"/>
    <s v=""/>
    <s v=""/>
    <s v=""/>
    <s v=""/>
    <s v=""/>
    <s v=""/>
    <s v=""/>
    <s v=""/>
    <s v=""/>
    <s v=""/>
    <s v=""/>
    <s v=""/>
    <s v=""/>
    <s v=""/>
    <s v=""/>
    <s v=""/>
    <s v=""/>
    <s v="Current Week"/>
  </r>
  <r>
    <s v="Covid-19 and its impact on child and adolescent psychiatry - a German and personal perspective"/>
    <s v="As in other European countries, the current Covid-19 pandemic has not only massively restricted normal life in Germany, it is also having a significant effect on medical treatment, particularly in the areas of child and adolescent psychiatric care, as well as on university teaching. The federal structure of Germany and epidemiological differences between individual federal states has had a crucial impact on the regulations issued and their success. During the last number of weeks, tele-child-psychiatry and psychotherapy have increased, and outpatient services have been used cautiously and sparingly. Medical staff numbers will be augmented by doctors and nurses returning from retirement and also by medical students on a voluntary basis. The federal government has warned that discrepancies in education will increase due to the closure of schools. Questions of child protection are currently of particular importance in the context of such closures and the non-availability of day-care centres."/>
    <d v="2020-05-14T00:00:00"/>
    <d v="2020-05-15T00:00:00"/>
    <s v="https://doi.org/10.1017/ipm.2020.43"/>
    <s v="https://doi.org/10.1017/ipm.2020.43"/>
    <x v="11"/>
    <x v="2"/>
    <s v="Fegert JM, Schulze UME."/>
    <s v="Ir J Psychol Med"/>
    <n v="2020"/>
    <s v="Peer-reviewed"/>
    <s v="10.1017/ipm.2020.43"/>
    <m/>
    <s v=""/>
    <s v="Yes"/>
    <s v=""/>
    <s v="Yes"/>
    <x v="0"/>
    <s v=""/>
    <s v=""/>
    <s v=""/>
    <s v=""/>
    <s v=""/>
    <s v=""/>
    <s v=""/>
    <s v=""/>
    <s v=""/>
    <s v=""/>
    <s v=""/>
    <s v=""/>
    <s v=""/>
    <s v=""/>
    <s v=""/>
    <s v=""/>
    <s v=""/>
    <s v="Current Week"/>
  </r>
  <r>
    <s v="[Appreciating COVID-19 as a child and adolescent psychiatrist on the move]"/>
    <s v="COVID-19 is a multi-organ disease due to an infection with the SARS-CoV2 virus. It has become a pandemic in early 2020. The disease appears less devastating in children and adolescents. However, stress, quarantine and eventually mourning have major impacts on development. It is difficult to describe what this pandemic implies for a child psychiatrist, other than by giving a first-hand account. I propose to go through the main ethical questions that have arisen; to describe how my hospital team has reorganized itself to meet the new demands and questions, in particular by opening a unit dedicated to people with autism and challenging behaviors affected by COVID-19; and to address, in a context of national discussion, how the discipline has sought to understand the conditions of a certain well-being during quarantine. Finally, I will try to conclude with more speculative reflections on re-opening."/>
    <d v="2020-05-13T00:00:00"/>
    <d v="2020-05-15T00:00:00"/>
    <s v="https://pubmed.ncbi.nlm.nih.gov/32405083/"/>
    <s v="https://pubmed.ncbi.nlm.nih.gov/32405083/"/>
    <x v="0"/>
    <x v="2"/>
    <s v="Cohen D."/>
    <s v="Encephale"/>
    <n v="2020"/>
    <s v="Peer-reviewed"/>
    <s v="10.1016/j.encep.2020.05.005"/>
    <s v="French"/>
    <s v=""/>
    <s v=""/>
    <s v=""/>
    <s v="Yes"/>
    <x v="0"/>
    <s v="No"/>
    <s v=""/>
    <s v=""/>
    <s v=""/>
    <s v=""/>
    <s v=""/>
    <s v=""/>
    <s v=""/>
    <s v=""/>
    <s v=""/>
    <s v=""/>
    <s v=""/>
    <s v=""/>
    <s v=""/>
    <s v="Yes"/>
    <s v=""/>
    <s v=""/>
    <s v="Current Week"/>
  </r>
  <r>
    <s v="Interim schedule for pregnant women and children during the COVID-19 pandemic"/>
    <s v="None Available"/>
    <s v="May 2020"/>
    <d v="2020-05-15T00:00:00"/>
    <s v="https://www.ncbi.nlm.nih.gov/pmc/articles/PMC7219820/"/>
    <s v="https://www.ncbi.nlm.nih.gov/pmc/articles/PMC7219820/"/>
    <x v="12"/>
    <x v="2"/>
    <s v="Bogler T, Bogler O."/>
    <s v="Can Fam Physician"/>
    <n v="2020"/>
    <s v="Peer-reviewed"/>
    <m/>
    <m/>
    <s v=""/>
    <s v=""/>
    <s v=""/>
    <s v="Yes"/>
    <x v="0"/>
    <s v=""/>
    <s v=""/>
    <s v=""/>
    <s v=""/>
    <s v=""/>
    <s v=""/>
    <s v=""/>
    <s v=""/>
    <s v=""/>
    <s v=""/>
    <s v=""/>
    <s v=""/>
    <s v=""/>
    <s v=""/>
    <s v=""/>
    <s v=""/>
    <s v=""/>
    <s v="Current Week"/>
  </r>
  <r>
    <s v="Coronavirus disease 2019 in children: Surprising findings in the midst of a global pandemic"/>
    <s v="Question Coronavirus disease 2019 (COVID-19) is affecting millions of people worldwide. It seems that it affects mostly adults older than 40 years of age, and the death rate is highest for older individuals in the population. What should I tell parents worried about their children contracting the coronavirus (SARS-CoV-2) causing COVID-19, and what symptoms should I look for to determine if there is a need to test for the virus?_x000a__x000a_Answer The COVID-19 global pandemic affects all ages. Severe respiratory manifestations have been the mainstay of illness in adults, with what seems to be rapid deterioration necessitating mechanical ventilation. Only 5% of those tested and found to have COVID-19 have been younger than 19 years, possibly owing to limited testing, as the symptoms in children are usually mild. Symptoms in children include fever, dry cough, rhinorrhea, sore throat, and fatigue, and in 10% diarrhea or vomiting. Rarely dyspnea or hypoxemia were also described. Blood tests and imaging have been shown to be of little value in children and should only be ordered for those in whom you would normally order these investigations for viral-like illness. No specific therapy is available and supportive care with rest, fluids, and antipyretics for children is the recommended approach. Ibuprofen or acetaminophen for fever and pain can be given. Antiviral and immunomodulatory treatment is not recommended at this time for otherwise healthy children, and corticosteroids should also not be used. Children with immunocompromised states should be isolated and avoid contact with others."/>
    <s v="May 2020"/>
    <d v="2020-05-15T00:00:00"/>
    <s v="https://www.ncbi.nlm.nih.gov/pmc/articles/PMC7219801/"/>
    <s v="https://www.ncbi.nlm.nih.gov/pmc/articles/PMC7219801/"/>
    <x v="12"/>
    <x v="2"/>
    <s v="Goldman RD."/>
    <s v="Can Fam Physician"/>
    <n v="2020"/>
    <s v="Peer-reviewed"/>
    <m/>
    <m/>
    <s v=""/>
    <s v="Yes"/>
    <s v=""/>
    <s v=""/>
    <x v="0"/>
    <s v=""/>
    <s v=""/>
    <s v=""/>
    <s v=""/>
    <s v=""/>
    <s v=""/>
    <s v=""/>
    <s v=""/>
    <s v=""/>
    <s v=""/>
    <s v=""/>
    <s v=""/>
    <s v=""/>
    <s v=""/>
    <s v=""/>
    <s v=""/>
    <s v=""/>
    <s v="Current Week"/>
  </r>
  <r>
    <s v="An outbreak of severe Kawasaki-like disease at the Italian epicentre of the SARS-CoV-2 epidemic: an observational cohort study"/>
    <s v="Background_x000a_The Bergamo province, which is extensively affected by the severe acute respiratory syndrome coronavirus 2 (SARS-CoV-2) epidemic, is a natural observatory of virus manifestations in the general population. In the past month we recorded an outbreak of Kawasaki disease; we aimed to evaluate incidence and features of patients with Kawasaki-like disease diagnosed during the SARS-CoV-2 epidemic._x000a_Methods_x000a_All patients diagnosed with a Kawasaki-like disease at our centre in the past 5 years were divided according to symptomatic presentation before (group 1) or after (group 2) the beginning of the SARS-CoV-2 epidemic. Kawasaki- like presentations were managed as Kawasaki disease according to the American Heart Association indications. Kawasaki disease shock syndrome (KDSS) was defined by presence of circulatory dysfunction, and macrophage activation syndrome (MAS) by the Paediatric Rheumatology International Trials Organisation criteria. Current or previous infection was sought by reverse-transcriptase quantitative PCR in nasopharyngeal and oropharyngeal swabs, and by serological qualitative test detecting SARS-CoV-2 IgM and IgG, respectively._x000a_Findings_x000a_Group 1 comprised 19 patients (seven boys, 12 girls; aged 3·0 years [SD 2·5]) diagnosed between Jan 1, 2015, and Feb 17, 2020. Group 2 included ten patients (seven boys, three girls; aged 7·5 years [SD 3·5]) diagnosed between Feb 18 and April 20, 2020; eight of ten were positive for IgG or IgM, or both. The two groups differed in disease incidence (group 1 vs group 2, 0·3 vs ten per month), mean age (3·0 vs 7·5 years), cardiac involvement (two of 19 vs six of ten), KDSS (zero of 19 vs five of ten), MAS (zero of 19 vs five of ten), and need for adjunctive steroid treatment (three of 19 vs eight of ten; all p&lt;0·01)._x000a_Interpretation_x000a_In the past month we found a 30-fold increased incidence of Kawasaki-like disease. Children diagnosed after the SARS-CoV-2 epidemic began showed evidence of immune response to the virus, were older, had a higher rate of cardiac involvement, and features of MAS. The SARS-CoV-2 epidemic was associated with high incidence of a severe form of Kawasaki disease. A similar outbreak of Kawasaki-like disease is expected in countries involved in the SARS-CoV-2 epidemic."/>
    <d v="2020-05-13T00:00:00"/>
    <d v="2020-05-16T00:00:00"/>
    <s v="https://www.thelancet.com/journals/lancet/article/PIIS0140-6736(20)31103-X/fulltext"/>
    <s v="https://www.thelancet.com/journals/lancet/article/PIIS0140-6736(20)31103-X/fulltext"/>
    <x v="3"/>
    <x v="4"/>
    <s v="Verdoni L, Mazza A, Gervasoni A, Martelli L, Ruggeri M, Ciuffreda M, Bonanomi E, D'Antiga L."/>
    <s v="Lancet"/>
    <n v="2020"/>
    <s v="Peer-reviewed"/>
    <s v="10.1016/S0140-6736(20)31103-X"/>
    <m/>
    <s v=""/>
    <s v="Yes"/>
    <s v=""/>
    <s v=""/>
    <x v="0"/>
    <s v="10 ped patients (mean age 7.5, SD 3.5)"/>
    <s v=""/>
    <s v=""/>
    <s v=""/>
    <s v=""/>
    <s v=""/>
    <s v="Yes"/>
    <s v="Yes"/>
    <s v=""/>
    <s v=""/>
    <s v=""/>
    <s v=""/>
    <s v=""/>
    <s v=""/>
    <s v=""/>
    <s v=""/>
    <s v=""/>
    <s v="Current Week"/>
  </r>
  <r>
    <s v="Anaesthesia and intensive care in obstetrics during the COVID-19 pandemic"/>
    <s v="N/A"/>
    <d v="2020-05-13T00:00:00"/>
    <d v="2020-05-15T00:00:00"/>
    <s v="https://www.ncbi.nlm.nih.gov/pmc/articles/PMC7219381/"/>
    <s v="https://www.ncbi.nlm.nih.gov/pmc/articles/PMC7219381/"/>
    <x v="0"/>
    <x v="1"/>
    <s v="Morau E, Bouvet L, Keita H, Vial F, Bonnet MP, Bonnin M, Gouez AL, Chassard D, Mercier FJ, Benhamou D; CARO Working Group."/>
    <s v="Anaesth Crit Care Pain Med"/>
    <n v="2020"/>
    <s v="Peer-reviewed"/>
    <s v="10.1016/j.accpm.2020.05.006"/>
    <m/>
    <s v=""/>
    <s v=""/>
    <s v=""/>
    <s v="Yes"/>
    <x v="0"/>
    <s v="No"/>
    <s v=""/>
    <s v=""/>
    <s v=""/>
    <s v=""/>
    <s v=""/>
    <s v=""/>
    <s v=""/>
    <s v=""/>
    <s v=""/>
    <s v=""/>
    <s v=""/>
    <s v=""/>
    <s v="Yes"/>
    <s v=""/>
    <s v=""/>
    <s v=""/>
    <s v="Current Week"/>
  </r>
  <r>
    <s v="Prone positioning and high-flow oxygen improved respiratory function in a 25-week pregnant woman with COVID-19"/>
    <s v="N/A"/>
    <d v="2020-05-13T00:00:00"/>
    <d v="2020-05-15T00:00:00"/>
    <s v="https://www.ejog.org/article/S0301-2115(20)30273-6/abstract"/>
    <s v="https://www.ejog.org/article/S0301-2115(20)30273-6/abstract"/>
    <x v="0"/>
    <x v="0"/>
    <s v="Vibert F, Kretz M, Thuet V, Barthel F, De Marcillac F, Deruelle P, Lecointre L."/>
    <s v="Eur J Obstet Gynecol Reprod Biol"/>
    <n v="2020"/>
    <s v="Peer-reviewed"/>
    <s v="10.1016/j.ejogrb.2020.05.022"/>
    <m/>
    <s v="Yes"/>
    <s v=""/>
    <s v=""/>
    <s v=""/>
    <x v="0"/>
    <n v="1"/>
    <s v="Yes"/>
    <s v=""/>
    <s v=""/>
    <s v=""/>
    <s v="Yes"/>
    <s v=""/>
    <s v=""/>
    <s v=""/>
    <s v=""/>
    <s v=""/>
    <s v=""/>
    <s v=""/>
    <s v=""/>
    <s v=""/>
    <s v=""/>
    <s v=""/>
    <s v="Current Week"/>
  </r>
  <r>
    <s v="Call to Action: Preserving and Advocating for Essential Care for Women during the COVID-19 Pandemic"/>
    <s v="The COVID-19 pandemic has redefined 'essential care', and reproductive healthcare has become a frequently targeted and debated topic. As Obstetricians and Gynecologists (OBGYN), we stand with our patients and others as advocates for women's reproductive health. With the medical and surgical training to provide all aspects of reproductive healthcare, OBGYNs are indispensable and uniquely positioned to advocate for the full spectrum of care that our patients need right now. All patients have a right to these services. Contraception and abortion care remain essential, and we need to work at the local, state and federal level on policies that preserve these critical services. We must also support policies that will promote expansion of care, including lengthening Medicaid pregnancy/postpartum coverage. While we continue to see patients, this is the time to engage outside clinical encounters by participating in lobbying and other advocacy efforts to preserve essential services, protecting the health, life, and welfare of our patients during COVID-19."/>
    <d v="2020-05-13T00:00:00"/>
    <d v="2020-05-15T00:00:00"/>
    <s v="https://pubmed.ncbi.nlm.nih.gov/32405073/"/>
    <s v="https://pubmed.ncbi.nlm.nih.gov/32405073/"/>
    <x v="1"/>
    <x v="2"/>
    <s v="Robinson EF, Moulder JK, Zerden ML, Miller AM, Zite NB."/>
    <s v="Am J Obstet Gynecol"/>
    <n v="2020"/>
    <s v="Peer-reviewed"/>
    <s v="10.1016/j.ajog.2020.05.022"/>
    <m/>
    <s v=""/>
    <s v=""/>
    <s v=""/>
    <s v="Yes"/>
    <x v="0"/>
    <s v="No"/>
    <s v=""/>
    <s v=""/>
    <s v=""/>
    <s v=""/>
    <s v=""/>
    <s v=""/>
    <s v=""/>
    <s v=""/>
    <s v=""/>
    <s v=""/>
    <s v=""/>
    <s v=""/>
    <s v="Yes"/>
    <s v=""/>
    <s v=""/>
    <s v=""/>
    <s v="Current Week"/>
  </r>
  <r>
    <s v="Vertical Transmission of Severe Acute Respiratory Syndrome Coronavirus 2: A Systematic Review"/>
    <s v="Objective: The aim of this study is to summarize currently available evidence on vertical transmission of severe acute respiratory syndrome coronavirus 2 (SARS-CoV-2)._x000a__x000a_Study design: A systematic review was conducted following the guidelines of the Preferred Reporting Items for Systematic Reviews and Meta-analysis Statement._x000a__x000a_Results: A total of 22 studies comprising 83 neonates born to mothers diagnosed with coronavirus disease 2019 were included in the present systematic review. Among these neonates, three were confirmed with SARS-CoV-2 infection at 16, 36, and 72 hours after birth, respectively, by nasopharyngeal swab real-time polymerase chain reaction (RT-PCR) tests; another six had elevated virus-specific antibody levels in serum samples collected after birth, but negative RT-PCR test results. However, without positive RT-PCR tests of amniotic fluid, placenta, or cord blood, there is a lack of virologic evidence for intrauterine vertical transmission._x000a__x000a_Conclusion: There is currently no direct evidence to support intrauterine vertical transmission of SARS-CoV-2. Additional RT-PCR tests on amniotic fluid, placenta, and cord blood are needed to ascertain the possibility of intrauterine vertical transmission. For pregnant women infected during their first and second trimesters, further studies focusing on long-term outcomes are needed._x000a__x000a_Key points: · We review neonates of mothers diagnosed with coronavirus disease 2019 detected by real-time polymerase chain reaction (RT-PCR).. · No direct virologic evidence of vertical transmission has been reported.. · No evidence that cesarean delivery is safer than vaginal delivery.. · More RT-PCR tests on amniotic fluid, placenta, and cord blood are recommended.."/>
    <d v="2020-05-13T00:00:00"/>
    <d v="2020-05-14T00:00:00"/>
    <s v="https://www.thieme-connect.com/products/ejournals/html/10.1055/s-0040-1712161"/>
    <s v="https://www.thieme-connect.com/products/ejournals/html/10.1055/s-0040-1712161"/>
    <x v="4"/>
    <x v="1"/>
    <s v="Yang Z, Liu Y."/>
    <s v="Am J Perinatol"/>
    <n v="2020"/>
    <s v="Peer-reviewed"/>
    <s v="10.1055/s-0040-1712161"/>
    <m/>
    <s v=""/>
    <s v=""/>
    <s v="Yes"/>
    <s v=""/>
    <x v="2"/>
    <s v="22 studies comprising 83 neonates born to mothers diagnosed with coronavirus disease 2019"/>
    <s v=""/>
    <s v=""/>
    <s v=""/>
    <s v=""/>
    <s v=""/>
    <s v=""/>
    <s v=""/>
    <s v=""/>
    <s v=""/>
    <s v=""/>
    <s v="Yes"/>
    <s v="Yes"/>
    <s v=""/>
    <s v=""/>
    <s v=""/>
    <s v=""/>
    <s v="Current Week"/>
  </r>
  <r>
    <s v="Pediatric Peri-Operative Care in the COVID-19 Era"/>
    <s v="COVID-19 has impacted the United States substantially. The virus, unlike other recent epidemics, has resulted in the closing of many schools, businesses, and healthcare facilities. Much of the virus’s impact is yet to be determined, however, what has been observed is that children are much less affected than adults and their case fatality is low across the world. Although the adults who care for children at home and in healthcare settings may be at risk, there are many strategies that are being implemented across the nation to address viral spread and move toward business as usual. Government policies that are currently being developed should consider the impact they will have on public health and the economy because they are both intimately intertwined in the daily workings of our nation. We urge consideration of the long-term impact that the pandemic may have on children. Furthermore, we insist that public and private institutions at all levels consider policies and programs that account for children and the indirect and direct deleterious effects that the pandemic is having on their development and well-being. Children in need of surgery have different considerations compared with adult patients with regard to decisionmaking, convalescence, and long-term outcomes. As children are our future, let us consider mitigation strategies and solutions that can give them the best chance at success."/>
    <d v="2020-05-13T00:00:00"/>
    <d v="2020-05-14T00:00:00"/>
    <s v="https://www.liebertpub.com/doi/full/10.1089/sur.2020.170"/>
    <s v="https://www.liebertpub.com/doi/full/10.1089/sur.2020.170"/>
    <x v="1"/>
    <x v="2"/>
    <s v="Johnson WR, Shultz B, Wootten CT, Wellons JC, Upperman JS."/>
    <s v="Surg Infect (Larchmt)"/>
    <n v="2020"/>
    <s v="Peer-reviewed"/>
    <s v="10.1089/sur.2020.170"/>
    <m/>
    <s v=""/>
    <s v=""/>
    <s v=""/>
    <s v="Yes"/>
    <x v="0"/>
    <s v="No"/>
    <s v=""/>
    <s v=""/>
    <s v=""/>
    <s v=""/>
    <s v=""/>
    <s v=""/>
    <s v=""/>
    <s v=""/>
    <s v=""/>
    <s v=""/>
    <s v=""/>
    <s v=""/>
    <s v=""/>
    <s v="Yes"/>
    <s v=""/>
    <s v=""/>
    <s v="Current Week"/>
  </r>
  <r>
    <s v="Should Extremely Premature Babies Get Ventilators During the COVID-19 Crisis?"/>
    <s v="In a crisis, societal needs take precedence over a patient’s best interests. Triage guidelines, however, differ on whether limited resources should focus on maximizing lives or life-years. Choosing between these two approaches has implications for neonatology. Neonatal units have ventilators, some adaptable for adults. This raises the question of whether, in crisis conditions, guidelines for treating extremely premature babies should be altered to free-up ventilators. Some adults who need ventilators will have a survival rate higher than some extremely premature babies. But surviving babies will likely live longer, maximizing life-years. Empiric evidence demonstrates that these babies can derive significant survival benefits from ventilation when compared to adults. When “triaging” or choosing between patients, justice demands fair guidelines. Premature babies do not deserve special consideration; they deserve equal consideration. Solidarity is crucial but must consider needs specific to patient populations and avoid biases against people with disabilities and extremely premature babies."/>
    <d v="2020-05-13T00:00:00"/>
    <d v="2020-05-14T00:00:00"/>
    <s v="https://www.tandfonline.com/doi/full/10.1080/15265161.2020.1764134"/>
    <s v="https://www.tandfonline.com/doi/full/10.1080/15265161.2020.1764134"/>
    <x v="1"/>
    <x v="2"/>
    <s v="Haward MF, Janvier A, Moore GP, Laventhal N, Fry JT, Lantos J."/>
    <s v="Am J Bioeth"/>
    <n v="2020"/>
    <s v="Peer-reviewed"/>
    <s v="10.1080/15265161.2020.1764134"/>
    <m/>
    <s v=""/>
    <s v=""/>
    <s v=""/>
    <s v="Yes"/>
    <x v="0"/>
    <s v="1 premature baby girl"/>
    <s v=""/>
    <s v=""/>
    <s v=""/>
    <s v=""/>
    <s v=""/>
    <s v=""/>
    <s v=""/>
    <s v=""/>
    <s v=""/>
    <s v=""/>
    <s v=""/>
    <s v=""/>
    <s v=""/>
    <s v="Yes"/>
    <s v=""/>
    <s v=""/>
    <s v="Current Week"/>
  </r>
  <r>
    <s v="Consider pregnancy in COVID-19 therapeutic drug and vaccine trials"/>
    <s v="None Available"/>
    <d v="2020-05-13T00:00:00"/>
    <d v="2020-05-16T00:00:00"/>
    <s v="https://doi.org/10.1016/s0140-6736(20)31029-1"/>
    <s v="https://doi.org/10.1016/s0140-6736(20)31029-1"/>
    <x v="5"/>
    <x v="2"/>
    <s v="Whitehead CL, Walker SP."/>
    <s v="Lancet"/>
    <n v="2020"/>
    <s v="Peer-reviewed"/>
    <s v="10.1016/S0140-6736(20)31029-1"/>
    <m/>
    <s v="Yes"/>
    <s v=""/>
    <s v=""/>
    <s v=""/>
    <x v="1"/>
    <s v=""/>
    <s v=""/>
    <s v=""/>
    <s v=""/>
    <s v=""/>
    <s v=""/>
    <s v=""/>
    <s v=""/>
    <s v=""/>
    <s v=""/>
    <s v=""/>
    <s v=""/>
    <s v=""/>
    <s v=""/>
    <s v=""/>
    <s v="This commentary advocates for safe inclusion of pregnant women in therapeutic drug and vaccine trials."/>
    <s v=""/>
    <s v="Current Week"/>
  </r>
  <r>
    <s v="Psychological Effects of COVID-19 on Parenting and Maternal-Fetal Mental Health"/>
    <s v="None Available"/>
    <d v="2020-05-13T00:00:00"/>
    <d v="2020-05-15T00:00:00"/>
    <s v="https://doi.org/10.1111/dth.13579"/>
    <s v="https://doi.org/10.1111/dth.13579"/>
    <x v="2"/>
    <x v="2"/>
    <s v="Halvorsen E, Stamu-O'Brien C, Carniciu S, Jafferany M."/>
    <s v="Dermatol Ther"/>
    <n v="2020"/>
    <s v="Peer-reviewed"/>
    <s v="10.1111/dth.13579"/>
    <m/>
    <s v="Yes"/>
    <s v=""/>
    <s v=""/>
    <s v=""/>
    <x v="1"/>
    <s v=""/>
    <s v=""/>
    <s v=""/>
    <s v=""/>
    <s v=""/>
    <s v=""/>
    <s v=""/>
    <s v=""/>
    <s v=""/>
    <s v=""/>
    <s v=""/>
    <s v=""/>
    <s v=""/>
    <s v=""/>
    <s v=""/>
    <s v=""/>
    <s v=""/>
    <s v="Current Week"/>
  </r>
  <r>
    <s v="Severe COVID-19 in Children and Young Adults in the Washington, DC Metropolitan Region"/>
    <s v="None Available"/>
    <d v="2020-05-13T00:00:00"/>
    <d v="2020-05-15T00:00:00"/>
    <s v="https://doi.org/10.1016/j.jpeds.2020.05.007"/>
    <s v="https://doi.org/10.1016/j.jpeds.2020.05.007"/>
    <x v="1"/>
    <x v="4"/>
    <s v="DeBiasi RL, Song X, Delaney M, Bell M, Smith K, Pershad J, Ansusinha E, Hahn A, Hamdy R, Harik N, Hanisch B, Jantausch B, Koay A, Steinhorn R, Newman K, Wessel D."/>
    <s v="J Pediatr"/>
    <n v="2020"/>
    <s v="Peer-reviewed"/>
    <s v="10.1016/j.jpeds.2020.05.007"/>
    <m/>
    <s v=""/>
    <s v="Yes"/>
    <s v=""/>
    <s v=""/>
    <x v="0"/>
    <n v="177"/>
    <s v=""/>
    <s v=""/>
    <s v=""/>
    <s v=""/>
    <s v=""/>
    <s v="Yes"/>
    <s v="Yes"/>
    <s v=""/>
    <s v="Yes"/>
    <s v=""/>
    <s v=""/>
    <s v=""/>
    <s v=""/>
    <s v=""/>
    <s v=""/>
    <s v=""/>
    <s v="Current Week"/>
  </r>
  <r>
    <s v="COVID-19 and assisted reproductive technology services: repercussions for patients and proposal for individualized clinical management"/>
    <s v="The prolonged lockdown of health services providing high-complexity fertility treatments -as currently recommended by many reproductive medicine entities- is detrimental for society as a whole, and infertility patients in particular. Globally, approximately 0.3% of all infants born every year are conceived using assisted reproductive technology (ART) treatments. By contrast, the total number of COVID-19 deaths reported so far represents approximately 1.0% of the total deaths expected to occur worldwide over the first three months of the current year. It seems, therefore, that the number of infants expected to be conceived and born -but who will not be so due to the lockdown of infertility services- might be as significant as the total number of deaths attributed to the COVID-19 pandemic. We herein propose remedies that include a prognostic-stratification of more vulnerable infertility cases in order to plan a progressive restart of worldwide fertility treatments. At a time when preventing complications and limiting burdens for national health systems represent relevant issues, our viewpoint might help competent authorities and health care providers to identify patients who should be prioritized for the continuation of fertility care in a safe environment."/>
    <d v="2020-05-13T00:00:00"/>
    <d v="2020-05-15T00:00:00"/>
    <s v="https://doi.org/10.1186/s12958-020-00605-z"/>
    <s v="https://doi.org/10.1186/s12958-020-00605-z"/>
    <x v="2"/>
    <x v="2"/>
    <s v="Alviggi C, Esteves SC, Orvieto R, Conforti A, La Marca A, Fischer R, Andersen CY, BÃ¼hler K, Sunkara SK, Polyzos NP, Strina I, Carbone L, Bento FC, Galliano D, Yarali H, Vuong LN, Grynberg M, Drakopoulos P, Xavier P, Llacer J, Neuspiller F, Horton M, Roque M, Papanikolaou E, Banker M, Dahan MH, Foong S, Tournaye H, Blockeel C, Vaiarelli A, Humaidan P, Ubaldi FM; POSEIDON (Patient-Oriented Strategies Encompassing IndividualizeD Oocyte Number) group."/>
    <s v="Reprod Biol Endocrinol"/>
    <n v="2020"/>
    <s v="Peer-reviewed"/>
    <s v="10.1186/s12958-020-00605-z"/>
    <m/>
    <s v="Yes"/>
    <s v=""/>
    <s v=""/>
    <s v="Yes"/>
    <x v="0"/>
    <s v=""/>
    <s v=""/>
    <s v=""/>
    <s v=""/>
    <s v=""/>
    <s v=""/>
    <s v=""/>
    <s v=""/>
    <s v=""/>
    <s v=""/>
    <s v=""/>
    <s v=""/>
    <s v=""/>
    <s v=""/>
    <s v=""/>
    <s v=""/>
    <s v=""/>
    <s v="Current Week"/>
  </r>
  <r>
    <s v="Low-Income Children and Coronavirus Disease 2019 (COVID-19) in the US"/>
    <s v="None Available"/>
    <d v="2020-05-13T00:00:00"/>
    <d v="2020-05-14T00:00:00"/>
    <s v="https://jamanetwork.com/journals/jamapediatrics/fullarticle/2766115"/>
    <s v="https://jamanetwork.com/journals/jamapediatrics/fullarticle/2766115"/>
    <x v="1"/>
    <x v="2"/>
    <s v="Dooley DG, Bandealy A, Tschudy MM."/>
    <s v="JAMA Pediatr"/>
    <n v="2020"/>
    <s v="Peer-reviewed"/>
    <s v="10.1001/jamapediatrics.2020.2065"/>
    <m/>
    <s v=""/>
    <s v="Yes"/>
    <s v=""/>
    <s v=""/>
    <x v="0"/>
    <s v=""/>
    <s v=""/>
    <s v=""/>
    <s v=""/>
    <s v=""/>
    <s v=""/>
    <s v=""/>
    <s v=""/>
    <s v=""/>
    <s v=""/>
    <s v=""/>
    <s v=""/>
    <s v=""/>
    <s v=""/>
    <s v=""/>
    <s v=""/>
    <s v=""/>
    <s v="Current Week"/>
  </r>
  <r>
    <s v="Are Covid-19-positive mothers dangerous for their term and well newborn babies? Is there an answer?"/>
    <s v="Background The pandemic caused by the new coronavirus SARS-CoV-2 (Covid-19) is quite a challenging experience for the world. At the moment of birth, the fetus is prepared to face the challenge of labor and the exposure to the outside world, meaning that labor and birth represent the first extrauterine major exposure to a complex microbiota. The vagina, which is a canal for reproduction, is by evolution separated (but not far) from the anus and urethra. Passing through the birthing canal is a mechanism for intergenerational transmission of vaginal and gut microorganisms for the vertical transmission of microbiota not only from our mothers and grandmothers but also from earlier ancestors. Methods Many national and international instructions have been developed since the beginning of the Covid-19 outbreak in January 2020 in Wuhan in China. All of them pointed out hygiene measures, social distancing and avoidance of social contacts as the most important epidemiological preventive measures. Pregnancy and neonatal periods are considered as high risk for Covid-19 infection. Results The instructions defined the care for pregnant women in the delivery room, during a hospital stay and after discharge. The controversial procedures in the care of Covid-19-suspected or -positive asymptomatic women in labor were: mode of delivery, companion during birth and labor, skin-to-skin contact, breastfeeding, and visits during a hospital stay. Conclusion There is a hope that instruction on coping with the coronavirus (Covid-19) infection in pregnancy with all proposed interventions affecting mothers, babies and families, besides saving lives, are beneficial and efficient by exerting no harm."/>
    <d v="2020-05-13T00:00:00"/>
    <d v="2020-05-14T00:00:00"/>
    <s v="https://pubmed.ncbi.nlm.nih.gov/32401228/"/>
    <s v="https://pubmed.ncbi.nlm.nih.gov/32401228/"/>
    <x v="2"/>
    <x v="2"/>
    <s v="StanojeviÄ‡ M."/>
    <s v="J Perinat Med"/>
    <n v="2020"/>
    <s v="Peer-reviewed"/>
    <s v="10.1515/jpm-2020-0186"/>
    <m/>
    <s v="Yes"/>
    <s v=""/>
    <s v="Yes"/>
    <s v=""/>
    <x v="1"/>
    <s v=""/>
    <s v=""/>
    <s v=""/>
    <s v=""/>
    <s v=""/>
    <s v=""/>
    <s v=""/>
    <s v=""/>
    <s v=""/>
    <s v=""/>
    <s v=""/>
    <s v=""/>
    <s v=""/>
    <s v=""/>
    <s v=""/>
    <s v=""/>
    <s v=""/>
    <s v="Current Week"/>
  </r>
  <r>
    <s v="Professionally responsible counseling about birth location during the COVID-19 pandemic"/>
    <s v="If the worries about the coronavirus disease 2019 (COVID-19) pandemic are not already enough, some pregnant women have been questioning whether the hospital is a safe or safe enough place to deliver their babies and therefore whether they should deliver out-of-hospital during the pandemic. In the United States, planned out-of-hospital births are associated with significantly increased risks of neonatal morbidity and death. In addition, there are obstetric emergencies during out-of-hospital births that can lead to adverse outcomes, partly because of the delay in transporting the woman to the hospital. In other countries with well-integrated obstetric services and well-trained midwives, the differences in outcomes of planned hospital birth and planned home birth are smaller. Women are empowered to make informed decisions when the obstetrician makes ethically justified recommendations, which is known as directive counseling. Recommendations are ethically justified when the outcomes of one form of management is clinically superior to another. The outcomes of morbidity and mortality and of infection control and prevention of planned hospital birth are clinically superior to those of out-of-hospital birth. The obstetrician therefore should recommend planned hospital birth and recommend against planned out-of-hospital birth during the COVID-19 pandemic. The COVID-19 pandemic has increased stress levels for all patients and even more so for pregnant patients and their families. The response in this difficult time should be to mitigate this stress and empower women to make informed decisions by routinely providing counseling that is evidence-based and directive."/>
    <d v="2020-05-13T00:00:00"/>
    <d v="2020-05-14T00:00:00"/>
    <s v="https://pubmed.ncbi.nlm.nih.gov/32401227/"/>
    <s v="https://pubmed.ncbi.nlm.nih.gov/32401227/"/>
    <x v="1"/>
    <x v="2"/>
    <s v="GrÃ¼nebaum A, McCullough LB, Bornstein E, Klein R, Dudenhausen JW, Chervenak FA."/>
    <s v="J Perinat Med"/>
    <n v="2020"/>
    <s v="Peer-reviewed"/>
    <s v="10.1515/jpm-2020-0183"/>
    <m/>
    <s v="Yes"/>
    <s v=""/>
    <s v=""/>
    <s v="Yes"/>
    <x v="0"/>
    <s v=""/>
    <s v=""/>
    <s v=""/>
    <s v=""/>
    <s v=""/>
    <s v=""/>
    <s v=""/>
    <s v=""/>
    <s v=""/>
    <s v=""/>
    <s v=""/>
    <s v=""/>
    <s v=""/>
    <s v=""/>
    <s v=""/>
    <s v=""/>
    <s v=""/>
    <s v="Current Week"/>
  </r>
  <r>
    <s v="Avoiding indirect effects of COVID-19 on maternal and child health"/>
    <s v="N/A"/>
    <d v="2020-05-12T00:00:00"/>
    <d v="2020-05-16T00:00:00"/>
    <s v="https://www.thelancet.com/journals/langlo/article/PIIS2214-109X(20)30239-4/fulltext"/>
    <s v="https://www.thelancet.com/journals/langlo/article/PIIS2214-109X(20)30239-4/fulltext"/>
    <x v="2"/>
    <x v="1"/>
    <s v="Menendez C, Gonzalez R, Donnay F, Leke RGF."/>
    <s v="Lancet Glob Health"/>
    <n v="2020"/>
    <s v="Peer-reviewed"/>
    <s v="10.1016/S2214-109X(20)30239-4"/>
    <m/>
    <s v=""/>
    <s v=""/>
    <s v=""/>
    <s v="Yes"/>
    <x v="1"/>
    <s v="No"/>
    <s v=""/>
    <s v=""/>
    <s v=""/>
    <s v=""/>
    <s v=""/>
    <s v=""/>
    <s v=""/>
    <s v=""/>
    <s v=""/>
    <s v=""/>
    <s v=""/>
    <s v=""/>
    <s v="Yes"/>
    <s v="Yes"/>
    <s v=""/>
    <s v=""/>
    <s v="Current Week"/>
  </r>
  <r>
    <s v="Early estimates of the indirect effects of the COVID-19 pandemic on maternal and child mortality in low-income and middle-income countries: a modelling study"/>
    <s v="Background_x000a_While the COVID-19 pandemic will increase mortality due to the virus, it is also likely to increase mortality indirectly. In this study, we estimate the additional maternal and under-5 child deaths resulting from the potential disruption of health systems and decreased access to food._x000a_Methods_x000a_We modelled three scenarios in which the coverage of essential maternal and child health interventions is reduced by 9·8–51·9% and the prevalence of wasting is increased by 10–50%. Although our scenarios are hypothetical, we sought to reflect real-world possibilities, given emerging reports of the supply-side and demand-side effects of the pandemic. We used the Lives Saved Tool to estimate the additional maternal and under-5 child deaths under each scenario, in 118 low-income and middle-income countries. We estimated additional deaths for a single month and extrapolated for 3 months, 6 months, and 12 months._x000a_Findings_x000a_Our least severe scenario (coverage reductions of 9·8–18·5% and wasting increase of 10%) over 6 months would result in 253 500 additional child deaths and 12 200 additional maternal deaths. Our most severe scenario (coverage reductions of 39·3–51·9% and wasting increase of 50%) over 6 months would result in 1 157 000 additional child deaths and 56 700 additional maternal deaths. These additional deaths would represent an increase of 9·8–44·7% in under-5 child deaths per month, and an 8·3–38·6% increase in maternal deaths per month, across the 118 countries. Across our three scenarios, the reduced coverage of four childbirth interventions (parenteral administration of uterotonics, antibiotics, and anticonvulsants, and clean birth environments) would account for approximately 60% of additional maternal deaths. The increase in wasting prevalence would account for 18–23% of additional child deaths and reduced coverage of antibiotics for pneumonia and neonatal sepsis and of oral rehydration solution for diarrhoea would together account for around 41% of additional child deaths._x000a_Interpretation_x000a_Our estimates are based on tentative assumptions and represent a wide range of outcomes. Nonetheless, they show that, if routine health care is disrupted and access to food is decreased (as a result of unavoidable shocks, health system collapse, or intentional choices made in responding to the pandemic), the increase in child and maternal deaths will be devastating. We hope these numbers add context as policy makers establish guidelines and allocate resources in the days and months to come."/>
    <d v="2020-05-12T00:00:00"/>
    <d v="2020-05-15T00:00:00"/>
    <s v="https://www.thelancet.com/journals/langlo/article/PIIS2214-109X(20)30229-1/fulltext"/>
    <s v="https://www.thelancet.com/journals/langlo/article/PIIS2214-109X(20)30229-1/fulltext"/>
    <x v="1"/>
    <x v="5"/>
    <s v="Roberton T, Carter ED, Chou VB, Stegmuller AR, Jackson BD, Tam Y, Sawadogo-Lewis T, Walker N."/>
    <s v="Lancet Glob Health"/>
    <n v="2020"/>
    <s v="Peer-reviewed"/>
    <s v="10.1016/S2214-109X(20)30229-1"/>
    <m/>
    <s v="Yes"/>
    <s v="Yes"/>
    <s v=""/>
    <s v=""/>
    <x v="2"/>
    <s v="No"/>
    <s v=""/>
    <s v=""/>
    <s v=""/>
    <s v="Yes"/>
    <s v=""/>
    <s v=""/>
    <s v=""/>
    <s v=""/>
    <s v=""/>
    <s v=""/>
    <s v=""/>
    <s v=""/>
    <s v=""/>
    <s v=""/>
    <s v=""/>
    <s v=""/>
    <s v="Current Week"/>
  </r>
  <r>
    <s v="COVID-19 in the Pediatric Population Admitted to a Tertiary Referral Hospital in Northern Italy: Preliminary Clinical Data"/>
    <s v="N/A"/>
    <d v="2020-05-12T00:00:00"/>
    <d v="2020-05-15T00:00:00"/>
    <s v="https://journals.lww.com/pidj/Citation/9000/COVID_19_in_the_Pediatric_Population_Admitted_to_a.96177.aspx"/>
    <s v="https://journals.lww.com/pidj/Citation/9000/COVID_19_in_the_Pediatric_Population_Admitted_to_a.96177.aspx"/>
    <x v="3"/>
    <x v="0"/>
    <s v="Brambilla I, Castagnoli R, Caimmi S, Ciprandi G, Luigi Marseglia G."/>
    <s v="Pediatr Infect Dis J"/>
    <n v="2020"/>
    <s v="Peer-reviewed"/>
    <s v="10.1097/INF.0000000000002730"/>
    <m/>
    <s v=""/>
    <s v="Yes"/>
    <s v=""/>
    <s v=""/>
    <x v="0"/>
    <s v="17 children"/>
    <s v=""/>
    <s v=""/>
    <s v=""/>
    <s v=""/>
    <s v=""/>
    <s v="Yes"/>
    <s v="Yes"/>
    <s v="Yes"/>
    <s v=""/>
    <s v=""/>
    <s v=""/>
    <s v=""/>
    <s v=""/>
    <s v=""/>
    <s v=""/>
    <s v=""/>
    <s v="Current Week"/>
  </r>
  <r>
    <s v="Neonatal Early-Onset Infection With SARS-CoV-2 in a Newborn Presenting With Encephalitic Symptoms"/>
    <s v="N/A"/>
    <d v="2020-05-12T00:00:00"/>
    <d v="2020-05-15T00:00:00"/>
    <s v="https://journals.lww.com/pidj/Citation/9000/Neonatal_Early_Onset_Infection_With_SARS_CoV_2_in.96175.aspx"/>
    <s v="https://journals.lww.com/pidj/Citation/9000/Neonatal_Early_Onset_Infection_With_SARS_CoV_2_in.96175.aspx"/>
    <x v="11"/>
    <x v="0"/>
    <s v="Lorenz N, Treptow A, Schmidt S, Hofmann R, Raumer-Engler M, Heubner G, GrÃ¶ber K."/>
    <s v="Pediatr Infect Dis J"/>
    <n v="2020"/>
    <s v="Peer-reviewed"/>
    <s v="10.1097/INF.0000000000002735"/>
    <m/>
    <s v="Yes"/>
    <s v=""/>
    <s v=""/>
    <s v=""/>
    <x v="0"/>
    <s v="2 newborns"/>
    <s v="Yes"/>
    <s v=""/>
    <s v=""/>
    <s v=""/>
    <s v=""/>
    <s v=""/>
    <s v=""/>
    <s v=""/>
    <s v=""/>
    <s v=""/>
    <s v=""/>
    <s v=""/>
    <s v=""/>
    <s v=""/>
    <s v=""/>
    <s v=""/>
    <s v="Current Week"/>
  </r>
  <r>
    <s v="CORONAVIRUS DISEASE 2019 IN NEWBORNS AND VERY YOUNG INFANTS: A SERIES OF SIX PATIENTS IN FRANCE"/>
    <s v="We present here a series of 6 infants hospitalized for coronavirus disease 2019 infection from March 14 to March 30, 5 of them are newborns. All 6 patients presented with fever, it was the main symptom for all of them. Only one of them needed oxygen; the others were hospitalized for surveillance but did not need specific care. In our series, coronavirus disease 2019 infection is mostly mild in neonates."/>
    <d v="2020-05-12T00:00:00"/>
    <d v="2020-05-15T00:00:00"/>
    <s v="https://journals.lww.com/pidj/Abstract/9000/CORONAVIRUS_DISEASE_2019_IN_NEWBORNS_AND_VERY.96173.aspx"/>
    <s v="https://journals.lww.com/pidj/Abstract/9000/CORONAVIRUS_DISEASE_2019_IN_NEWBORNS_AND_VERY.96173.aspx"/>
    <x v="0"/>
    <x v="0"/>
    <s v="Meslin P, Guiomard C, Chouakria M, Porcher J, Duquesne F, Tiprez C, Zemouri N."/>
    <s v="Pediatr Infect Dis J"/>
    <n v="2020"/>
    <s v="Peer-reviewed"/>
    <s v="10.1097/INF.0000000000002743"/>
    <m/>
    <s v="Yes"/>
    <s v="Yes"/>
    <s v=""/>
    <s v=""/>
    <x v="0"/>
    <s v="5 newborns and 1 infant"/>
    <s v="Yes"/>
    <s v=""/>
    <s v=""/>
    <s v=""/>
    <s v="Yes"/>
    <s v="Yes"/>
    <s v="Yes"/>
    <s v=""/>
    <s v=""/>
    <s v=""/>
    <s v=""/>
    <s v=""/>
    <s v=""/>
    <s v=""/>
    <s v=""/>
    <s v=""/>
    <s v="Current Week"/>
  </r>
  <r>
    <s v="FIRST CASE OF CORONAVIRUS DISEASE 2019 IN CHILDHOOD LEUKEMIA IN CHINA"/>
    <s v="We report the first case of coronavirus disease 2019 (COVID-19) comorbid with leukemia in a patient hospitalized in Beijing, China. The patient showed a prolonged manifestation of symptoms and a protracted diagnosis period of COVID-19. It is necessary to extend isolation time, increase the number of nucleic acid detections and conduct early symptomatic treatment for children with both COVID-19 and additional health problems."/>
    <d v="2020-05-12T00:00:00"/>
    <d v="2020-05-15T00:00:00"/>
    <s v="https://journals.lww.com/pidj/Abstract/9000/FIRST_CASE_OF_CORONAVIRUS_DISEASE_2019_IN.96166.aspx"/>
    <s v="https://journals.lww.com/pidj/Abstract/9000/FIRST_CASE_OF_CORONAVIRUS_DISEASE_2019_IN.96166.aspx"/>
    <x v="4"/>
    <x v="0"/>
    <s v="Zhao Y, Zhao W, Wang A, Qian F, Wang S, Zhuang L, Zhang F, Sun D, Gao G."/>
    <s v="Pediatr Infect Dis J"/>
    <n v="2020"/>
    <s v="Peer-reviewed"/>
    <s v="10.1097/INF.0000000000002742"/>
    <m/>
    <s v=""/>
    <s v="Yes"/>
    <s v=""/>
    <s v=""/>
    <x v="2"/>
    <s v="1 (age ?)"/>
    <s v=""/>
    <s v=""/>
    <s v=""/>
    <s v=""/>
    <s v=""/>
    <s v=""/>
    <s v=""/>
    <s v=""/>
    <s v=""/>
    <s v=""/>
    <s v=""/>
    <s v=""/>
    <s v=""/>
    <s v=""/>
    <s v=""/>
    <s v=""/>
    <s v="Current Week"/>
  </r>
  <r>
    <s v="COVID-19: lessons to date from China"/>
    <s v="The pandemic due to a novel coronavirus has been sweeping across different regions of the globe since January 2020. Early reports of this infection due to severe acute respiratory syndrome coronavirus 2 (SARS-CoV-2) consisted of mostly adult patients. As the outbreak spreads rapidly beyond the epicentre of Wuhan, it becomes clear that infants and children of all ages are susceptible to this infection. In China, there have been more than 1200 paediatric cases. Most paediatric patients acquire the infection through household contact with infected adults. The disease in children is usually self-limiting and most infected children will recover uneventfully within 7-10 days. Other than symptoms of the respiratory tract, many children may present with gastrointestinal symptoms. Older children are more likely to have asymptomatic infection. Although deaths related to SARS-CoV-2 are rarely reported in the paediatric age group, young children and those with underlying medical conditions are more likely to develop severe illness. Only a small fraction of neonates born to infected mother would acquire the virus by vertical transmission. Because a large proportion of children and adolescents may have asymptomatic or mildly symptomatic infection, children are likely to play an important role in community transmission of this infection. Screening of children who have a definitive contact history will facilitate early diagnosis and isolation of all infected children. This review summarises the lessons learned in China with regard to the current understanding of SARS-CoV-2 infection in the paediatric population."/>
    <d v="2020-05-12T00:00:00"/>
    <d v="2020-05-14T00:00:00"/>
    <s v="https://adc.bmj.com/content/early/2020/05/12/archdischild-2020-319261.long"/>
    <s v="https://adc.bmj.com/content/early/2020/05/12/archdischild-2020-319261.long"/>
    <x v="4"/>
    <x v="1"/>
    <s v="Lu X, Xing Y, Wong GW."/>
    <s v="Arch Dis Child"/>
    <n v="2020"/>
    <s v="Peer-reviewed"/>
    <s v="10.1136/archdischild-2020-319261"/>
    <m/>
    <s v="Yes"/>
    <s v="Yes"/>
    <s v="Yes"/>
    <s v=""/>
    <x v="2"/>
    <s v="No"/>
    <s v="Yes"/>
    <s v="Yes"/>
    <s v="Yes"/>
    <s v="Yes"/>
    <s v=""/>
    <s v="Yes"/>
    <s v="Yes"/>
    <s v="Yes"/>
    <s v="Yes"/>
    <s v=""/>
    <s v="Yes"/>
    <s v=""/>
    <s v=""/>
    <s v=""/>
    <s v=""/>
    <s v=""/>
    <s v="Current Week"/>
  </r>
  <r>
    <s v="A Proposed Plan for Prenatal Care to Minimize Risks of COVID-19 to Patients and Providers: Focus on Hypertensive Disorders of Pregnancy"/>
    <s v="Hypertensive disorders are the most common medical complications of pregnancy and a major cause of maternal and perinatal morbidity and death. The detection of elevated blood pressure during pregnancy is one of the cardinal aspects of optimal antenatal care. With the outbreak of novel coronavirus disease 2019 (COVID-19) and the risk for person-to-person spread of the virus, there is a desire to minimize unnecessary visits to health care facilities. Women should be classified as low risk or high risk for hypertensive disorders of pregnancy and adjustments can be accordingly made in the frequency of maternal and fetal surveillance. During this pandemic, all pregnant women should be encouraged to obtain a sphygmomanometer. Patients monitored for hypertension as an outpatient should receive written instructions on the important signs and symptoms of disease progression and provided contact information to report the development of any concern for change in status. As the clinical management of gestational hypertension and preeclampsia is the same, assessment of urinary protein is unnecessary in the management once a diagnosis of a hypertensive disorder of pregnancy is made. Pregnant women with suspected hypertensive disorders of pregnancy and signs and symptoms associated with the severe end of the disease spectrum (e.g., headaches, visual symptoms, epigastric pain, and pulmonary edema) should have an evaluation including complete blood count, serum creatinine level, and liver transaminases (aspartate aminotransferase and alanine aminotransferase). Further, if there is any evidence of disease progression or if acute severe hypertension develops, prompt hospitalization is suggested. Current guidelines from the American College of Obstetricians and Gynecologists (ACOG) and The Society for Maternal-Fetal Medicine (SMFM) for management of preeclampsia with severe features suggest delivery after 34 0/7 weeks of gestation. With the outbreak of COVID-19, however, adjustments to this algorithm should be considered including delivery by 30 0/7 weeks of gestation in the setting of preeclampsia with severe features. KEY POINTS: · Outbreak of novel coronavirus disease 2019 (COVID-19) warrants fewer office visits.. · Women should be classified for hypertension risk in pregnancy.. · Earlier delivery suggested with COVID-19 and hypertensive disorder.."/>
    <d v="2020-05-12T00:00:00"/>
    <d v="2020-05-13T00:00:00"/>
    <s v="https://www.thieme-connect.com/products/ejournals/html/10.1055/s-0040-1710538"/>
    <s v="https://www.thieme-connect.com/products/ejournals/html/10.1055/s-0040-1710538"/>
    <x v="1"/>
    <x v="2"/>
    <s v="Barton JR, Saade GR, Sibai BM."/>
    <s v="Am J Perinatol"/>
    <n v="2020"/>
    <s v="Peer-reviewed"/>
    <s v="10.1055/s-0040-1710538"/>
    <m/>
    <s v=""/>
    <s v=""/>
    <s v=""/>
    <s v="Yes"/>
    <x v="0"/>
    <s v="No"/>
    <s v=""/>
    <s v=""/>
    <s v=""/>
    <s v=""/>
    <s v=""/>
    <s v=""/>
    <s v=""/>
    <s v=""/>
    <s v=""/>
    <s v=""/>
    <s v=""/>
    <s v=""/>
    <s v="Yes"/>
    <s v=""/>
    <s v=""/>
    <s v=""/>
    <s v="Current Week"/>
  </r>
  <r>
    <s v="Capturing the Impact of Children's Nurse Clinical Academics during the COVID-19 Pandemic"/>
    <s v="Globally, we are in the midst of the COVID-19 pandemic, and in terms of health care, the impact on stakeholders, service commissioners, and research funders is still to be fully realized. At the heart of leading and/or conducting a growing number of healthcare research projects are nurses/midwives who hold posts known as Clinical Academic Researchers in the U.K. – or internationally they are often referred to as Nurse/Midwife Scientists – who as part of their contract of work conduct a significant research role. Some of these postholders have shared contracts in both health organizations such as local hospital trusts and associated academic Higher Education Institutions (such as a University)._x000a__x000a_One example of where these posts have rapidly grown is the U.K. The swift development of Clinical Academic Nurse/Midwife Researchers in the U.K. over the last decade has begun to now yield many positive results about this role, including bridging the perceived gap between academia and practice. More importantly, evidence has begun to emerge on how these postholders are contributing to the generation of new knowledge and the advancement of care and treatments, as well as their contributions to the best evidence to help improve outcomes and experiences for patients (Association of UK University Hospitals, 2016; Coad et al., 2019; Westwood et al., 2013). In terms of Children’s Nursing, while clinical academic research roles are complex and varied across the UK, we are witnessing the real differences Clinical Academic Children’s Nurses have made in practice (Coad et al., 2019). Prior to the pandemic of COVID-19, many positive changes had thus been reported."/>
    <d v="2020-05-12T00:00:00"/>
    <d v="2020-05-13T00:00:00"/>
    <s v="https://www.tandfonline.com/doi/full/10.1080/24694193.2020.1757311"/>
    <s v="https://www.tandfonline.com/doi/full/10.1080/24694193.2020.1757311"/>
    <x v="6"/>
    <x v="2"/>
    <s v="Coad J."/>
    <s v="Compr Child Adolesc Nurs"/>
    <n v="2020"/>
    <s v="Peer-reviewed"/>
    <s v="10.1080/24694193.2020.1757311"/>
    <m/>
    <s v=""/>
    <s v=""/>
    <s v=""/>
    <s v="Yes"/>
    <x v="0"/>
    <s v="No"/>
    <s v=""/>
    <s v=""/>
    <s v=""/>
    <s v=""/>
    <s v=""/>
    <s v=""/>
    <s v=""/>
    <s v=""/>
    <s v=""/>
    <s v=""/>
    <s v=""/>
    <s v=""/>
    <s v=""/>
    <s v="Yes"/>
    <s v=""/>
    <s v=""/>
    <s v="Current Week"/>
  </r>
  <r>
    <s v="Psychopathological problems related to the COVID-19 pandemic and possible prevention with music therapy"/>
    <s v="COVID‐19 is having a profound effect on societies worldwide and the impact that it is having on children cannot be underestimated. Although Brodin (1) stated that the disease tends to be mild in children, psychopathological considerations allow us to assume that the pandemic will have a high risk of long‐term paediatric psychiatric sequelae and interdisciplinary preventative measures are needed."/>
    <d v="2020-05-12T00:00:00"/>
    <d v="2020-05-13T00:00:00"/>
    <s v="https://onlinelibrary.wiley.com/doi/epdf/10.1111/apa.15346"/>
    <s v="https://onlinelibrary.wiley.com/doi/epdf/10.1111/apa.15346"/>
    <x v="13"/>
    <x v="2"/>
    <s v="Mastnak W."/>
    <s v="Acta Paediatr"/>
    <n v="2020"/>
    <s v="Peer-reviewed"/>
    <s v="10.1111/apa.15346"/>
    <m/>
    <s v=""/>
    <s v=""/>
    <s v=""/>
    <s v="Yes"/>
    <x v="1"/>
    <s v="No"/>
    <s v=""/>
    <s v=""/>
    <s v=""/>
    <s v=""/>
    <s v=""/>
    <s v=""/>
    <s v=""/>
    <s v=""/>
    <s v=""/>
    <s v=""/>
    <s v=""/>
    <s v=""/>
    <s v=""/>
    <s v="Yes"/>
    <s v=""/>
    <s v=""/>
    <s v="Current Week"/>
  </r>
  <r>
    <s v="Effects of SARS-CoV-2 infection on pregnant women and their infants: A retrospective study in Wuhan, China"/>
    <s v="Context: The pandemic of a novel coronavirus, termed SARS-CoV-2, has created an unprecedented global health burden._x000a__x000a_Objective: To investigate the effect of the SARS-CoV-2 infection on maternal, fetal, and neonatal morbidity and other poor obstetrical outcomes._x000a__x000a_Design: All suspected cases of pregnant women with Coronavirus Disease 2019 (COVID-19) admitted into one center of Wuhan from Jan 20, 2020 to March 19, 2020 were included. Detailed clinical data of those pregnancies with COVID-19 were retrospectively collected and analyzed._x000a__x000a_Results: Twenty-seven laboratory or clinically confirmed SARS-CoV-2 infection pregnant women (4 early pregnancies included) and 24 neonates born to the 23 late pregnant mothers were analyzed. On admission, 46.2% (13/27) of the patients had symptoms, including fever (11/27), cough (9/27) and vomiting (1/27). Decreased total lymphocytes count was observed in 81.6% (22/27) patients. Twenty-six patients showed typical viral pneumonia by chest computed tomography (CT) scan, while one patient confirmed with COVID-19 infection showed no abnormality on chest CT. One mother developed severe pneumonia three days after her delivery. No maternal and perinatal death occurred. Moreover, one early preterm newborn, born to a mother with complication of premature rupture of fetal membranes, highly suspected with SARS-CoV-2 infection, was SARS-CoV-2 negative after repeated real-time reverse transcriptase polymerase chain reaction testing. Statistical difference was observed between the groups of early pregnant and late pregnant women with COVID-19 in the occurrence of lymphopenia and thrombocytopenia._x000a__x000a_Conclusions: No major complication were reported among the studied cohort, though one serious case and one perinatal infection were observed. Much effort should be done to reduce the pathogenic effect of COVID-19 infection in pregnancies."/>
    <n v="2020"/>
    <d v="2020-05-19T00:00:00"/>
    <s v="https://www.archivesofpathology.org/doi/abs/10.5858/arpa.2020-0232-SA"/>
    <s v="https://www.archivesofpathology.org/doi/abs/10.5858/arpa.2020-0232-SA"/>
    <x v="4"/>
    <x v="0"/>
    <s v="Yang H, Hu B, Zhan S, Yang LY, Xiong G."/>
    <s v="Arch Pathol Lab Med"/>
    <n v="2020"/>
    <s v="Peer-reviewed"/>
    <s v="10.5858/arpa.2020-0232-SA"/>
    <m/>
    <s v="Yes"/>
    <s v="Yes"/>
    <s v=""/>
    <s v=""/>
    <x v="2"/>
    <n v="27"/>
    <s v="Yes"/>
    <s v=""/>
    <s v=""/>
    <s v="Yes"/>
    <s v=""/>
    <s v="Yes"/>
    <s v="Yes"/>
    <s v=""/>
    <s v=""/>
    <s v=""/>
    <s v="Yes"/>
    <s v=""/>
    <s v=""/>
    <s v=""/>
    <s v=""/>
    <s v=""/>
    <s v="Current Week"/>
  </r>
  <r>
    <s v="Clinical Analysis of 25 Novel Coronavirus Infections in Children"/>
    <s v="Background: To describe the characteristics of clinical manifestations of children with 2019 novel coronavirus (2019-nCoV) infection in Chongqing._x000a__x000a_Methods: All 25 children with laboratory-confirmed 2019-nCoV infection by real-time reverse transcription-PCR (RNA-PCR) were admitted from the 4 designated treatment hospitals of 2019-nCoV in Chongqing from January 19 to March 12, 2020. Clinical data and epidemiological history of these patients were retrospectively collected and analyzed._x000a__x000a_Results: The diagnosis was confirmed through RNA-PCR testing. Among the 25 cases, 14 were males and 11 were females. The median age was 11.0 (6.3-14.5) years (range 0.6-17.0 years). All children were related to a family cluster outbreak, and 7 children (28%) with a travel or residence history in Hubei Province. These patients could be categorized into different clinical types, including 8 (32%) asymptomatic, 4 (16%) very mild cases and 13 (52%) common cases. No severe or critical cases were identified. The most common symptoms were cough (13 cases, 52%) and fever (6 cases, 24%). The duration time of clinical symptoms was 13.0 (8.0-25.0) days. In the 25 cases, on admission, 21 cases (84%) had normal white blood cell counts, while only 2 cases (8%) more than 10 × 10/L and 2 cases (8%) less than 4 × 10/L, respectively; 22 cases(88%) had normal CD4+ T lymphocyte counts, while in the remaining 3 cases(8%) this increased mildly; 23 cases had normal CD8+ T lymphocyte counts, while in the remaining 2 cases (8%) CD8+ T lymphocyte counts were mildly increased as well. All Lymphocyte counts were normal. There were no statistical differences of lab results between the groups of asymptomatic cases, mild cases and common cases. There were only 13 cases with abnormal CT imaging, most of which were located in the subpleural area of the bottom of the lung. All patients were treated with interferon, 6 cases combined with Ribavirin, and 12 cases combined with lopinavir or ritonavir. The days from onset to RNA turning negative was 15.20 ± 6.54 days. There was no significant difference of RNA turning negative between the groups of interferon, interferon plus ribavirin and interferon plus lopinavir or ritonavir treatment. All the cases recovered and were discharged from hospital._x000a__x000a_Conclusions: The morbidity of 2019-nCoV infection in children is lower than in adults and the clinical manifestations and inflammatory biomarkers in children are nonspecific and milder than that in adults. RNA-PCR test is still the most reliable diagnostic method, especially for asymptomatic patients."/>
    <d v="2020-05-12T00:00:00"/>
    <d v="2020-05-15T00:00:00"/>
    <s v="https://doi.org/10.1097/inf.0000000000002740"/>
    <s v="https://doi.org/10.1097/inf.0000000000002740"/>
    <x v="4"/>
    <x v="0"/>
    <s v="Bai K, Liu W, Liu C, Fu Y, Hu J, Qin Y, Zhang Q, Chen H, Xu F, Li C."/>
    <s v="Pediatr Infect Dis J"/>
    <n v="2020"/>
    <s v="Peer-reviewed"/>
    <s v="10.1097/INF.0000000000002740"/>
    <m/>
    <s v=""/>
    <s v="Yes"/>
    <s v=""/>
    <s v=""/>
    <x v="2"/>
    <n v="25"/>
    <s v=""/>
    <s v=""/>
    <s v=""/>
    <s v=""/>
    <s v=""/>
    <s v="Yes"/>
    <s v="Yes"/>
    <s v=""/>
    <s v=""/>
    <s v="Yes"/>
    <s v=""/>
    <s v=""/>
    <s v=""/>
    <s v=""/>
    <s v=""/>
    <s v=""/>
    <s v="Current Week"/>
  </r>
  <r>
    <s v="A Call for Pediatric COVID-19 Clinical Trials"/>
    <s v="None Available"/>
    <d v="2020-05-12T00:00:00"/>
    <d v="2020-05-14T00:00:00"/>
    <s v="https://doi.org/10.1542/peds.2020-1081"/>
    <s v="https://doi.org/10.1542/peds.2020-1081"/>
    <x v="2"/>
    <x v="2"/>
    <s v="Campbell JI, Ocwieja KE, Nakamura MM."/>
    <s v="Pediatrics"/>
    <n v="2020"/>
    <s v="Peer-reviewed"/>
    <s v="10.1542/peds.2020-1081"/>
    <m/>
    <s v=""/>
    <s v="Yes"/>
    <s v=""/>
    <s v=""/>
    <x v="1"/>
    <s v=""/>
    <s v=""/>
    <s v=""/>
    <s v=""/>
    <s v=""/>
    <s v=""/>
    <s v=""/>
    <s v=""/>
    <s v=""/>
    <s v=""/>
    <s v=""/>
    <s v=""/>
    <s v=""/>
    <s v=""/>
    <s v=""/>
    <s v=""/>
    <s v=""/>
    <s v="Current Week"/>
  </r>
  <r>
    <s v="Value of Chest CT as COVID 19 screening tool in children"/>
    <s v="None Available"/>
    <d v="2020-05-12T00:00:00"/>
    <d v="2020-05-14T00:00:00"/>
    <s v="https://doi.org/10.1183/13993003.01241-2020"/>
    <s v="https://doi.org/10.1183/13993003.01241-2020"/>
    <x v="2"/>
    <x v="1"/>
    <s v="Merkus PJ, Klein WM."/>
    <s v="Eur Respir J"/>
    <n v="2020"/>
    <s v="Peer-reviewed"/>
    <s v="10.1183/13993003.01241-2020"/>
    <m/>
    <s v=""/>
    <s v="Yes"/>
    <s v=""/>
    <s v=""/>
    <x v="1"/>
    <s v=""/>
    <s v=""/>
    <s v=""/>
    <s v=""/>
    <s v=""/>
    <s v=""/>
    <s v=""/>
    <s v=""/>
    <s v=""/>
    <s v=""/>
    <s v=""/>
    <s v=""/>
    <s v=""/>
    <s v=""/>
    <s v=""/>
    <s v=""/>
    <s v=""/>
    <s v="Current Week"/>
  </r>
  <r>
    <s v="Placental Pathology in Covid-19 Positive Mothers: Preliminary Findings"/>
    <s v="This study describes the pathology and clinical information on 20 placentas whose mother tested positive for the novel Coronovirus (2019-nCoV) cases. Ten of the 20 cases showed some evidence of fetal vascular malperfusion or fetal vascular thrombosis. The significance of these findings is unclear and needs further study."/>
    <d v="2020-05-12T00:00:00"/>
    <d v="2020-05-14T00:00:00"/>
    <s v="https://doi.org/10.1177/1093526620925569"/>
    <s v="https://doi.org/10.1177/1093526620925569"/>
    <x v="1"/>
    <x v="0"/>
    <s v="Baergen RN, Heller DS."/>
    <s v="Pediatr Dev Pathol"/>
    <n v="2020"/>
    <s v="Peer-reviewed"/>
    <s v="10.1177/1093526620925569"/>
    <m/>
    <s v="Yes"/>
    <s v=""/>
    <s v=""/>
    <s v=""/>
    <x v="0"/>
    <n v="20"/>
    <s v="Yes"/>
    <s v=""/>
    <s v="Yes"/>
    <s v="Yes"/>
    <s v=""/>
    <s v=""/>
    <s v=""/>
    <s v=""/>
    <s v=""/>
    <s v=""/>
    <s v=""/>
    <s v=""/>
    <s v=""/>
    <s v=""/>
    <s v=""/>
    <s v=""/>
    <s v="Current Week"/>
  </r>
  <r>
    <s v="Special Issues for COVID-19 in Children and Adolescents"/>
    <s v="A high prevalence of obesity in patients with severe COVID-19 requiring invasive mechanical ventilation was recently reported.(1) We wish to remind readers that children and adolescents can have COVID-19 disease and that the disease may be extra-pulmonary."/>
    <d v="2020-05-12T00:00:00"/>
    <d v="2020-05-13T00:00:00"/>
    <s v="https://doi.org/10.1002/oby.22878"/>
    <s v="https://doi.org/10.1002/oby.22878"/>
    <x v="3"/>
    <x v="0"/>
    <s v="Brambilla I, Tosca MA, De Filippo M, Licari A, Piccotti E, Marseglia GL, Ciprandi G."/>
    <s v="Obesity (Silver Spring)"/>
    <n v="2020"/>
    <s v="Peer-reviewed"/>
    <s v="10.1002/oby.22878"/>
    <m/>
    <s v=""/>
    <s v="Yes"/>
    <s v=""/>
    <s v=""/>
    <x v="0"/>
    <s v="1 case series; 52 children and adolescents included in admissions review"/>
    <s v=""/>
    <s v=""/>
    <s v=""/>
    <s v=""/>
    <s v=""/>
    <s v=""/>
    <s v="Yes"/>
    <s v=""/>
    <s v="Yes"/>
    <s v="Yes"/>
    <s v=""/>
    <s v=""/>
    <s v=""/>
    <s v=""/>
    <s v=""/>
    <s v=""/>
    <s v="Current Week"/>
  </r>
  <r>
    <s v="Management of Acute Severe Ulcerative Colitis in a Pregnant Woman With COVID-19 Infection: A Case Report and Review of the Literature"/>
    <s v="First detected in Wuhan, China, the novel 2019 severe acute respiratory syndrome coronavirus 2 (SARS-CoV-2) is an enveloped RNA beta-coronavirus responsible for an unprecedented, worldwide pandemic caused by COVID-19. Optimal management of immunosuppression in inflammatory bowel disease (IBD) patients with COVID-19 infection currently is based on expert opinion, given the novelty of the infection and the corresponding lack of high-level evidence in patients with immune-mediated conditions. There are limited data regarding IBD patients with COVID-19 and no data regarding early pregnancy in the era of COVID-19. This article describes a patient with acute severe ulcerative colitis (UC) during her first trimester of pregnancy who also has COVID-19. The case presentation is followed by a review of the literature to date on COVID-19 in regard to inflammatory bowel disease and pregnancy, respectively."/>
    <d v="2020-05-12T00:00:00"/>
    <d v="2020-05-13T00:00:00"/>
    <s v="https://doi.org/10.1093/ibd/izaa109"/>
    <s v="https://doi.org/10.1093/ibd/izaa109"/>
    <x v="1"/>
    <x v="0"/>
    <s v="Rosen MH, Axelrad J, Hudesman D, Rubin DT, Chang S."/>
    <s v="Inflamm Bowel Dis"/>
    <n v="2020"/>
    <s v="Peer-reviewed"/>
    <s v="10.1093/ibd/izaa109"/>
    <m/>
    <s v="Yes"/>
    <s v=""/>
    <s v=""/>
    <s v=""/>
    <x v="0"/>
    <n v="1"/>
    <s v="Yes"/>
    <s v=""/>
    <s v=""/>
    <s v="Yes"/>
    <s v="Yes"/>
    <s v=""/>
    <s v=""/>
    <s v=""/>
    <s v=""/>
    <s v=""/>
    <s v=""/>
    <s v=""/>
    <s v=""/>
    <s v=""/>
    <s v=""/>
    <s v=""/>
    <s v="Current Week"/>
  </r>
  <r>
    <s v="Report of a series of healthy term newborns from convalescent mothers with COVID-19"/>
    <s v="Background: The novel severe acute respiratory syndrome coronavirus 2 (SARS-CoV-2) is a highly transmittable virus associated with a significantly increased risk of complications among the infected population. Few data are available for the outcome of pregnancy complicated by serious respiratory disease due to SARS-CoV-2 infection. Aim: We herein report a series of four neonates whose mothers had recovered from new coronavirus 2019 disease (COVID-19) diagnosed in the third trimester of pregnancy. Methods: pregnant women with documented COVID-19 infection during their pregnancy, who gave birth in Parma Hospital, University of Parma, Italy, in March and April 2020, during the peak of incidence of COVID-19 in Italy. Clinical records and laboratory tests were retrospectively reviewed. Results: All neonates were delivered at term in good conditions without congenital COVID-19 infection. Conclusions: Findings from our series of cases indicated that adverse effects on foetuses from pregnancies complicated by COVID-19 infection in late pregnancy are unlikely."/>
    <d v="2020-05-11T00:00:00"/>
    <d v="2020-05-19T00:00:00"/>
    <s v="https://www.mattioli1885journals.com/index.php/actabiomedica/article/view/9743"/>
    <s v="https://www.mattioli1885journals.com/index.php/actabiomedica/article/view/9743"/>
    <x v="3"/>
    <x v="0"/>
    <s v="Perrone S, Deolmi M, Giordano M, D'Alvano T, Gambini L, Corradi M, Frusca T, Ghi T, Esposito S."/>
    <s v="Acta Biomed"/>
    <n v="2020"/>
    <s v="Peer-reviewed"/>
    <s v="10.23750/abm.v91i2.9743"/>
    <m/>
    <s v="Yes"/>
    <s v=""/>
    <s v=""/>
    <s v=""/>
    <x v="0"/>
    <n v="4"/>
    <s v=""/>
    <s v=""/>
    <s v=""/>
    <s v="Yes"/>
    <s v=""/>
    <s v=""/>
    <s v=""/>
    <s v=""/>
    <s v=""/>
    <s v=""/>
    <s v=""/>
    <s v=""/>
    <s v=""/>
    <s v=""/>
    <s v=""/>
    <s v=""/>
    <s v="Current Week"/>
  </r>
  <r>
    <s v="Preliminary epidemiological analysis on children and adolescents with novel coronavirus disease (2019-nCoV) in a central area of Calabria region"/>
    <s v="N/A"/>
    <d v="2020-05-11T00:00:00"/>
    <d v="2020-05-19T00:00:00"/>
    <s v="https://www.mattioli1885journals.com/index.php/actabiomedica/article/view/9550"/>
    <s v="https://www.mattioli1885journals.com/index.php/actabiomedica/article/view/9550"/>
    <x v="3"/>
    <x v="0"/>
    <s v="Talarico V, Nicoletti A, Sabetta L, Minchella P, Raiola G."/>
    <s v="Acta Biomed"/>
    <n v="2020"/>
    <s v="Peer-reviewed"/>
    <s v="10.23750/abm.v91i2.9550"/>
    <m/>
    <s v=""/>
    <s v="Yes"/>
    <s v=""/>
    <s v=""/>
    <x v="0"/>
    <s v="No"/>
    <s v=""/>
    <s v=""/>
    <s v=""/>
    <s v=""/>
    <s v=""/>
    <s v=""/>
    <s v="Yes"/>
    <s v=""/>
    <s v=""/>
    <s v=""/>
    <s v=""/>
    <s v=""/>
    <s v=""/>
    <s v=""/>
    <s v=""/>
    <s v=""/>
    <s v="Current Week"/>
  </r>
  <r>
    <s v="SARS-CoV-2 infection in children in Parma"/>
    <s v="N/A"/>
    <d v="2020-05-11T00:00:00"/>
    <d v="2020-05-19T00:00:00"/>
    <s v="https://www.mattioli1885journals.com/index.php/actabiomedica/article/view/9563"/>
    <s v="https://www.mattioli1885journals.com/index.php/actabiomedica/article/view/9563"/>
    <x v="3"/>
    <x v="0"/>
    <s v="Dodi I, Castellone E, Pappalardo M, Rubini M, Veronese P, Ruberto C, Bianchi L, Iovane B, Maffini V."/>
    <s v="Acta Biomed"/>
    <n v="2020"/>
    <s v="Peer-reviewed"/>
    <s v="10.23750/abm.v91i2.9563"/>
    <m/>
    <s v=""/>
    <s v="Yes"/>
    <s v=""/>
    <s v=""/>
    <x v="0"/>
    <s v="No"/>
    <s v=""/>
    <s v=""/>
    <s v=""/>
    <s v=""/>
    <s v=""/>
    <s v=""/>
    <s v="Yes"/>
    <s v=""/>
    <s v=""/>
    <s v=""/>
    <s v=""/>
    <s v=""/>
    <s v=""/>
    <s v=""/>
    <s v=""/>
    <s v=""/>
    <s v="Current Week"/>
  </r>
  <r>
    <s v="Considerations for Pediatric Craniofacial Surgeons During the COVID-19 Outbreak"/>
    <s v="N/A"/>
    <d v="2020-05-11T00:00:00"/>
    <d v="2020-05-15T00:00:00"/>
    <s v="https://journals.lww.com/jcraniofacialsurgery/Citation/9000/Considerations_for_Pediatric_Craniofacial_Surgeons.93777.aspx"/>
    <s v="https://journals.lww.com/jcraniofacialsurgery/Citation/9000/Considerations_for_Pediatric_Craniofacial_Surgeons.93777.aspx"/>
    <x v="1"/>
    <x v="2"/>
    <s v="Schoenbrunner A, Sarac B, Gosman A, Janis JE."/>
    <s v="J Craniofac Surg"/>
    <n v="2020"/>
    <s v="Peer-reviewed"/>
    <s v="10.1097/SCS.0000000000006565"/>
    <m/>
    <s v=""/>
    <s v=""/>
    <s v=""/>
    <s v="Yes"/>
    <x v="0"/>
    <s v="No"/>
    <s v=""/>
    <s v=""/>
    <s v=""/>
    <s v=""/>
    <s v=""/>
    <s v=""/>
    <s v=""/>
    <s v=""/>
    <s v=""/>
    <s v=""/>
    <s v=""/>
    <s v=""/>
    <s v=""/>
    <s v="Yes"/>
    <s v=""/>
    <s v=""/>
    <s v="Current Week"/>
  </r>
  <r>
    <s v="Mental health services for children in China during the COVID-19 pandemic: results of an expert-based national survey among child and adolescent psychiatric hospitals"/>
    <s v="N/A"/>
    <d v="2020-05-11T00:00:00"/>
    <d v="2020-05-13T00:00:00"/>
    <s v="https://www.ncbi.nlm.nih.gov/pmc/articles/PMC7213539/"/>
    <s v="https://www.ncbi.nlm.nih.gov/pmc/articles/PMC7213539/"/>
    <x v="4"/>
    <x v="0"/>
    <s v="Cui Y, Li Y, Zheng Y; Chinese Society of Child &amp; Adolescent Psychiatry."/>
    <s v="Eur Child Adolesc Psychiatry"/>
    <n v="2020"/>
    <s v="Peer-reviewed"/>
    <s v="10.1007/s00787-020-01548-x"/>
    <m/>
    <s v=""/>
    <s v=""/>
    <s v=""/>
    <s v="Yes"/>
    <x v="2"/>
    <s v="No"/>
    <s v=""/>
    <s v=""/>
    <s v=""/>
    <s v=""/>
    <s v=""/>
    <s v=""/>
    <s v=""/>
    <s v=""/>
    <s v=""/>
    <s v=""/>
    <s v=""/>
    <s v=""/>
    <s v=""/>
    <s v="Yes"/>
    <s v=""/>
    <s v=""/>
    <s v="Current Week"/>
  </r>
  <r>
    <s v="Changes in Children's Healthcare Visits During COVID-19 Pandemic in Hangzhou, China"/>
    <s v="N/A"/>
    <n v="2020"/>
    <d v="2020-05-17T00:00:00"/>
    <s v="https://www.jpeds.com/article/S0022-3476(20)30587-4/fulltext"/>
    <s v="https://www.jpeds.com/article/S0022-3476(20)30587-4/fulltext"/>
    <x v="4"/>
    <x v="1"/>
    <s v="Li H, Yu G, Duan H, Fu J, Shu Q."/>
    <s v="J Pediatr"/>
    <n v="2020"/>
    <s v="Peer-reviewed"/>
    <s v="10.1016/j.jpeds.2020.05.013"/>
    <m/>
    <s v=""/>
    <s v=""/>
    <s v=""/>
    <s v="Yes"/>
    <x v="2"/>
    <s v="No"/>
    <s v=""/>
    <s v=""/>
    <s v=""/>
    <s v=""/>
    <s v=""/>
    <s v=""/>
    <s v=""/>
    <s v=""/>
    <s v=""/>
    <s v=""/>
    <s v=""/>
    <s v=""/>
    <s v=""/>
    <s v="Yes"/>
    <s v=""/>
    <s v=""/>
    <s v="Current Week"/>
  </r>
  <r>
    <s v="COVID19: potential cardiovascular issues in pediatric patients"/>
    <s v="The novel severe acute respiratory syndrome coronavirus 2 (SARS-COV 2) has rapidly spread worldwide with increasing hospitalization and mortality rate. Ongoing studies and accumulated data are de- tailing the features and the effects of the new coronavirus disease 19 (COVID 19) in the adult population, and cardiovascular involvement is emerging as the most significant and life-threatening complication, with an in- creased risk of morbidity and mortality in patients with underlying cardiovascular disease. At present, though the limited data on the effects of COVID 19 in pediatric patients, children seem to count for a little proportion of SARS-COV 2 infection, and present with less severe disease and effects However infants and toddlers are at risk of developing critical course. The disease has a range of clinical presentations in children, for which the potential need for further investigation of myocardial injury and cardiovascular issues should be kept in mind to avoid misdiagnosing severe clinical entities. Overlapping with Kawasaki disease is a concern, particularly the incomplete and atypical form. We aim to summarize the initial considerations and potential cardiovascular implications of COVID-19 for children and patients with congenital heart disease."/>
    <d v="2020-05-11T00:00:00"/>
    <d v="2020-05-19T00:00:00"/>
    <s v="https://www.mattioli1885journals.com/index.php/actabiomedica/article/view/9655/8790"/>
    <s v="https://www.mattioli1885journals.com/index.php/actabiomedica/article/view/9655/8790"/>
    <x v="5"/>
    <x v="1"/>
    <s v="Bertoncelli D, Guidarini M, Della Greca A, Ratti C, Falcinella F, Iovane B, Dutto ML, Caffarelli C, Tchana B."/>
    <s v="Acta Biomed"/>
    <n v="2020"/>
    <s v="Peer-reviewed"/>
    <s v="10.23750/abm.v91i2.9655"/>
    <m/>
    <s v=""/>
    <s v="Yes"/>
    <s v=""/>
    <s v=""/>
    <x v="1"/>
    <s v=""/>
    <s v=""/>
    <s v=""/>
    <s v=""/>
    <s v=""/>
    <s v=""/>
    <s v=""/>
    <s v=""/>
    <s v=""/>
    <s v=""/>
    <s v=""/>
    <s v=""/>
    <s v=""/>
    <s v=""/>
    <s v=""/>
    <s v=""/>
    <s v=""/>
    <s v="Current Week"/>
  </r>
  <r>
    <s v="Novel coronavirus infection and children"/>
    <s v="Background and aim: Coronavirus disease 2019 (COVID-19) is caused by the severe acute respira-tory  syndrome  coronavirus  2  (SARS-CoV-2).  Its  outbreak  in  many  states  of  the  world,  forced  the  World  Health Organization (WHO) to declare a pandemic. Currently, COVID-19 has infected 1 991 562 patients causing 130 885 deaths globally as of 16 April 2020. The aim of this review is to underline the epidemiological, clinical and management characteristics in children affected by COVID-19. Methods: We searched Pubmed, from January to April 2020, for the following search terms: “COVID-19”, “children”, “SARS-COV2”, “com-plications”, “epidemiology”, “clinical features”, focusing our attention mostly on epidemiology and symptoms of COVID-19 in children. Results: Usually, infants and children present milder symptoms of the disease with a better outcome than adults. Consequently, children may be considered an infection reservoir that may play a role as spreader of the infection in community. "/>
    <d v="2020-05-11T00:00:00"/>
    <d v="2020-05-19T00:00:00"/>
    <s v="https://www.mattioli1885journals.com/index.php/actabiomedica/article/view/9586/8759"/>
    <s v="https://www.mattioli1885journals.com/index.php/actabiomedica/article/view/9586/8759"/>
    <x v="5"/>
    <x v="1"/>
    <s v="Cavallo F, Rossi N, Chiarelli F."/>
    <s v="Acta Biomed"/>
    <n v="2020"/>
    <s v="Peer-reviewed"/>
    <s v="10.23750/abm.v91i2.9586"/>
    <m/>
    <s v=""/>
    <s v="Yes"/>
    <s v=""/>
    <s v=""/>
    <x v="1"/>
    <s v=""/>
    <s v=""/>
    <s v=""/>
    <s v=""/>
    <s v=""/>
    <s v=""/>
    <s v=""/>
    <s v=""/>
    <s v=""/>
    <s v=""/>
    <s v=""/>
    <s v=""/>
    <s v=""/>
    <s v=""/>
    <s v=""/>
    <s v=""/>
    <s v=""/>
    <s v="Current Week"/>
  </r>
  <r>
    <s v="Chloroquine and hydroxychloroquine during pregnancy: What do we know?"/>
    <s v="None Available"/>
    <d v="2020-05-11T00:00:00"/>
    <d v="2020-05-19T00:00:00"/>
    <s v="https://doi.org/10.1016/j.therap.2020.05.004"/>
    <s v="https://doi.org/10.1016/j.therap.2020.05.004"/>
    <x v="2"/>
    <x v="2"/>
    <s v="Lacroix I, BÃ©nÃ©vent J, Damase-Michel C."/>
    <s v="Therapie"/>
    <n v="2020"/>
    <s v="Peer-reviewed"/>
    <s v="10.1016/j.therap.2020.05.004"/>
    <m/>
    <s v="Yes"/>
    <s v=""/>
    <s v=""/>
    <s v=""/>
    <x v="1"/>
    <s v=""/>
    <s v=""/>
    <s v=""/>
    <s v=""/>
    <s v=""/>
    <s v=""/>
    <s v=""/>
    <s v=""/>
    <s v=""/>
    <s v=""/>
    <s v=""/>
    <s v=""/>
    <s v=""/>
    <s v=""/>
    <s v=""/>
    <s v=""/>
    <s v=""/>
    <s v="Current Week"/>
  </r>
  <r>
    <s v="COVID-19: Obstetric anesthesia care considerations"/>
    <s v="•Pre-hospital COVID-19 screening should be implemented for all pregnant patients._x000a_•Limit the number of staff in a delivery room or operating room when feasible_x000a_•Encourage the use of video messaging with other members of the patient's support system_x000a_•An experienced provider should perform neuraxial procedures and intubations, whenever possible."/>
    <d v="2020-05-11T00:00:00"/>
    <d v="2020-05-18T00:00:00"/>
    <s v="https://doi.org/10.1016/j.jclinane.2020.109860"/>
    <s v="https://doi.org/10.1016/j.jclinane.2020.109860"/>
    <x v="1"/>
    <x v="2"/>
    <s v="Herman JA, Urits I, Kaye AD, Urman RD, Viswanath O."/>
    <s v="J Clin Anesth"/>
    <n v="2020"/>
    <s v="Peer-reviewed"/>
    <s v="10.1016/j.jclinane.2020.109860"/>
    <m/>
    <s v="Yes"/>
    <s v=""/>
    <s v=""/>
    <s v="Yes"/>
    <x v="0"/>
    <s v=""/>
    <s v=""/>
    <s v=""/>
    <s v=""/>
    <s v=""/>
    <s v=""/>
    <s v=""/>
    <s v=""/>
    <s v=""/>
    <s v=""/>
    <s v=""/>
    <s v=""/>
    <s v=""/>
    <s v=""/>
    <s v=""/>
    <s v=""/>
    <s v=""/>
    <s v="Current Week"/>
  </r>
  <r>
    <s v="Child and adolescent mental health service provision and research during the Covid-19 pandemic: challenges, opportunities, and a call for submissions"/>
    <s v="None Available"/>
    <d v="2020-05-11T00:00:00"/>
    <d v="2020-05-16T00:00:00"/>
    <s v="https://doi.org/10.1186/s13034-020-00324-8"/>
    <s v="https://doi.org/10.1186/s13034-020-00324-8"/>
    <x v="5"/>
    <x v="2"/>
    <s v="Witt A, OrdÃ³Ã±ez A, Martin A, Vitiello B, Fegert JM."/>
    <s v="Child Adolesc Psychiatry Ment Health"/>
    <n v="2020"/>
    <s v="Peer-reviewed"/>
    <s v="10.1186/s13034-020-00324-8"/>
    <m/>
    <s v=""/>
    <s v="Yes"/>
    <s v=""/>
    <s v=""/>
    <x v="1"/>
    <s v=""/>
    <s v=""/>
    <s v=""/>
    <s v=""/>
    <s v=""/>
    <s v=""/>
    <s v=""/>
    <s v=""/>
    <s v=""/>
    <s v=""/>
    <s v=""/>
    <s v=""/>
    <s v=""/>
    <s v=""/>
    <s v=""/>
    <s v=""/>
    <s v=""/>
    <s v="Current Week"/>
  </r>
  <r>
    <s v="Clinical Characteristics and Outcomes of Hospitalized and Critically Ill Children and Adolescents with Coronavirus Disease 2019 (COVID-19) at a Tertiary Care Medical Center in New York City"/>
    <s v="Objective: To describe the clinical profiles and risk factors for critical illness in hospitalized children and adolescents with COVID-19._x000a__x000a_Study design: Children 1 month to 21 years with COVID-19 from a single tertiary care children's hospital between March 15-April 13, 2020 were included. Demographic and clinical data were collected._x000a__x000a_Results: 67 children tested positive for COVID-19; 21 (31.3%) were managed as outpatients. Of 46 admitted patients, 33 (72%) were admitted to the general pediatric medical unit and 13 (28%) to the pediatric intensive care unit (PICU). Obesity and asthma were highly prevalent but not significantly associated with PICU admission (p=0.99). Admission to the PICU was significantly associated with higher C-reactive protein, procalcitonin, and pro-B type natriuretic peptide levels and platelet counts (p&lt;0.05 for all). Patients in the PICU were more likely to require high-flow nasal cannula (p=0.0001) and were more likely to have received Remdesivir through compassionate release (p&lt;0.05). Severe sepsis and septic shock syndromes were observed in 7 (53.8%) PICU patients. Acute respiratory distress syndrome (ARDS) was observed in 10 (77%) PICU patients, 6 of whom (46.2%) required invasive mechanical ventilation for a median of 9 days. Of the 13 patients in the PICU, 8 (61.5%) were discharged home, and 4 (30.7%) patients remain hospitalized on ventilatory support at day 14. One patient died after withdrawal of life-sustaining therapy because of metastatic cancer._x000a__x000a_Conclusions: We describe a higher than previously recognized rate of severe disease requiring PICU admission in pediatric patients admitted to the hospital with COVID-19."/>
    <d v="2020-05-11T00:00:00"/>
    <d v="2020-05-15T00:00:00"/>
    <s v="https://doi.org/10.1016/j.jpeds.2020.05.006"/>
    <s v="https://doi.org/10.1016/j.jpeds.2020.05.006"/>
    <x v="1"/>
    <x v="3"/>
    <s v="Chao JY, Derespina KR, Herold BC, Goldman DL, Aldrich M, Weingarten J, Ushay HM, Cabana MD, Medar SS."/>
    <s v="J Pediatr"/>
    <n v="2020"/>
    <s v="Peer-reviewed"/>
    <s v="10.1016/j.jpeds.2020.05.006"/>
    <m/>
    <s v=""/>
    <s v="Yes"/>
    <s v=""/>
    <s v=""/>
    <x v="0"/>
    <n v="67"/>
    <s v=""/>
    <s v=""/>
    <s v=""/>
    <s v=""/>
    <s v=""/>
    <s v="Yes"/>
    <s v="Yes"/>
    <s v=""/>
    <s v="Yes"/>
    <s v="Yes"/>
    <s v=""/>
    <s v=""/>
    <s v=""/>
    <s v=""/>
    <s v=""/>
    <s v=""/>
    <s v="Current Week"/>
  </r>
  <r>
    <s v="Delivery Room Preparedness and Early Neonatal Outcomes During COVID19 Pandemic in New York City"/>
    <s v="N/A"/>
    <s v="May/2020"/>
    <d v="2020-05-16T00:00:00"/>
    <s v="https://pediatrics.aappublications.org/content/early/2020/05/12/peds.2020-1567"/>
    <s v="https://pediatrics.aappublications.org/content/early/2020/05/12/peds.2020-1567"/>
    <x v="1"/>
    <x v="1"/>
    <s v="Perlman J, Oxford C, Chang C, Salvatore C, Di Pace J."/>
    <s v="Pediatrics"/>
    <n v="2020"/>
    <s v="Peer-reviewed"/>
    <s v="10.1542/peds.2020-1567"/>
    <m/>
    <s v="Yes"/>
    <s v=""/>
    <s v=""/>
    <s v="Yes"/>
    <x v="0"/>
    <s v="No"/>
    <s v=""/>
    <s v=""/>
    <s v=""/>
    <s v="Yes"/>
    <s v=""/>
    <s v=""/>
    <s v=""/>
    <s v=""/>
    <s v=""/>
    <s v=""/>
    <s v=""/>
    <s v=""/>
    <s v="Yes"/>
    <s v=""/>
    <s v=""/>
    <s v=""/>
    <s v="Current Week"/>
  </r>
  <r>
    <s v="Caring for Newborns Born to Mothers with COVID-19: More Questions than Answers"/>
    <s v="N/A"/>
    <s v="May/2020"/>
    <d v="2020-05-16T00:00:00"/>
    <s v="https://pediatrics.aappublications.org/content/early/2020/05/12/peds.2020-001842"/>
    <s v="https://pediatrics.aappublications.org/content/early/2020/05/12/peds.2020-001842"/>
    <x v="1"/>
    <x v="2"/>
    <s v="Gupta M, Zupancic JAF, Pursley DM."/>
    <s v="Pediatrics"/>
    <n v="2020"/>
    <s v="Peer-reviewed"/>
    <s v="10.1542/peds.2020-001842"/>
    <m/>
    <s v="Yes"/>
    <s v=""/>
    <s v=""/>
    <s v=""/>
    <x v="0"/>
    <s v="No"/>
    <s v=""/>
    <s v=""/>
    <s v=""/>
    <s v=""/>
    <s v="Yes"/>
    <s v=""/>
    <s v=""/>
    <s v=""/>
    <s v=""/>
    <s v=""/>
    <s v=""/>
    <s v=""/>
    <s v=""/>
    <s v=""/>
    <s v=""/>
    <s v=""/>
    <s v="Current Week"/>
  </r>
  <r>
    <s v="Hydroxychloroquine in Patients with Rheumatic Disease Complicated by COVID-19: Clarifying Target Exposures and the Need for Clinical Trials"/>
    <s v="Objective: To characterize hydroxychloroquine exposure in patients with rheumatic disease receiving long-term hydroxychloroquine compared to target concentrations with reported antiviral activity against the 2019 coronavirus SARS-CoV-2._x000a__x000a_Methods: We evaluated total hydroxychloroquine concentrations in serum and plasma from published literature values, frozen serum samples from a pediatric lupus trial, and simulated concentrations using a published pharmacokinetic model during pregnancy. For each source, we compared observed or predicted hydroxychloroquine concentrations to target concentrations with reported antiviral activity against SARS-CoV-2._x000a__x000a_Results: The average total serum/plasma hydroxychloroquine concentrations were below the lowest SARS-CoV-2 target of 0.48 mg/L in all studies. Assuming the highest antiviral target exposure (total plasma concentration of 4.1 mg/L), all studies had approximately one-tenth the necessary concentration for in-vitro viral inhibition. Pharmacokinetic model simulations confirmed that pregnant adults receiving common dosing for rheumatic diseases did not achieve target exposures; however, the models predict that a dosage of 600 mg once a day during pregnancy would obtain the lowest median target exposure for most patients after the first dose._x000a__x000a_Conclusion: We found that the average patient receiving treatment with hydroxychloroquine for rheumatic diseases, including children and non-pregnant/pregnant adults, are unlikely to achieve total serum or plasma concentrations shown to inhibit SARS-CoV-2 in-vitro. Nevertheless, patients receiving hydroxychloroquine long-term may have tissue concentrations far exceeding that of serum/plasma. Because the therapeutic window for hydroxychloroquine in the setting of SARS-CoV-2 is unknown, well-designed clinical trials that include patients with rheumatic disease are urgently needed to characterize the efficacy, safety, and target exposures for hydroxychloroquine."/>
    <d v="2020-05-11T00:00:00"/>
    <d v="2020-05-13T00:00:00"/>
    <s v="https://doi.org/10.3899/jrheum.200493"/>
    <s v="https://doi.org/10.3899/jrheum.200493"/>
    <x v="5"/>
    <x v="5"/>
    <s v="Balevic SJ, Hornik CP, Green TP, Clowse MEB, Gonzalez D, Maharaj AR, Schanberg LE, Eudy AM, Swamy GK, Hughes BL, Cohen-Wolkowiez M."/>
    <s v="J Rheumatol"/>
    <n v="2020"/>
    <s v="Peer-reviewed"/>
    <s v="10.3899/jrheum.200493"/>
    <m/>
    <s v="Yes"/>
    <s v=""/>
    <s v=""/>
    <s v=""/>
    <x v="1"/>
    <s v=""/>
    <s v=""/>
    <s v=""/>
    <s v=""/>
    <s v=""/>
    <s v="Yes"/>
    <s v=""/>
    <s v=""/>
    <s v=""/>
    <s v=""/>
    <s v=""/>
    <s v=""/>
    <s v=""/>
    <s v=""/>
    <s v=""/>
    <s v="Hydroxychloroquine exposure among pregnant women with rheumatic disease assessed using published data and pharmacokinetic model simulations."/>
    <s v=""/>
    <s v="Current Week"/>
  </r>
  <r>
    <s v="Managing COVID-19 infection in pediatric patients"/>
    <s v="Children are less likely to be infected with SARS-CoV-2 than adults and often have a milder course of illness and a lower case fatality rate. Children account for an estimated 1% to 5% of those diagnosed with COVID-19.1 Even so, pre-school-aged children, infants, and children with underlying health conditions may still be at risk for severe disease and complications.2 Unique aspects of COVID-19 presentation and course in children and possible vertical transmission to newborns from COVID-19-positive mothers are discussed."/>
    <d v="2020-05-11T00:00:00"/>
    <d v="2020-05-13T00:00:00"/>
    <s v="https://doi.org/10.3949/ccjm.87a.ccc022"/>
    <s v="https://doi.org/10.3949/ccjm.87a.ccc022"/>
    <x v="1"/>
    <x v="2"/>
    <s v="Mon EY, Mandelia Y."/>
    <s v="Cleve Clin J Med"/>
    <n v="2020"/>
    <s v="Peer-reviewed"/>
    <s v="10.3949/ccjm.87a.ccc022"/>
    <m/>
    <s v=""/>
    <s v="Yes"/>
    <s v="Yes"/>
    <s v=""/>
    <x v="0"/>
    <s v=""/>
    <s v=""/>
    <s v=""/>
    <s v=""/>
    <s v=""/>
    <s v=""/>
    <s v=""/>
    <s v=""/>
    <s v=""/>
    <s v=""/>
    <s v=""/>
    <s v=""/>
    <s v=""/>
    <s v=""/>
    <s v=""/>
    <s v=""/>
    <s v=""/>
    <s v="Current Week"/>
  </r>
  <r>
    <s v="COVID-19 and food allergy in children"/>
    <s v="In children with food allergy the visits should be limited to those that are unequivocally needed on clinical basis. Food challenge can be performed in selected situations, taking a more detailed history to make sure that patients provide whatever information we need. The maintenance of a safe diet can be hampered by several factors. Nutritional supplementation may be necessary."/>
    <d v="2020-05-10T00:00:00"/>
    <d v="2020-05-19T00:00:00"/>
    <s v="https://europepmc.org/article/med/32420946"/>
    <s v="https://europepmc.org/article/med/32420946"/>
    <x v="3"/>
    <x v="0"/>
    <s v="D'Auria E, Anania C, Cuomo B, Decimo F, Indirli GC, Mastrorilli V, Santoro A, Sartorio MUA, Veronelli E, Caffarelli C, Marseglia GL, Calvani M, Food Allergy Study Group TISOPAAIS."/>
    <s v="Acta Biomed"/>
    <n v="2020"/>
    <s v="Peer-reviewed"/>
    <s v="10.23750/abm.v91i2.9614"/>
    <m/>
    <s v=""/>
    <s v="Yes"/>
    <s v=""/>
    <s v=""/>
    <x v="0"/>
    <s v="No"/>
    <s v=""/>
    <s v=""/>
    <s v=""/>
    <s v=""/>
    <s v=""/>
    <s v=""/>
    <s v="Yes"/>
    <s v=""/>
    <s v=""/>
    <s v=""/>
    <s v=""/>
    <s v=""/>
    <s v=""/>
    <s v=""/>
    <s v=""/>
    <s v=""/>
    <s v="Current Week"/>
  </r>
  <r>
    <s v="Screening of COVID-19 in children admitted to the hospital for acute problems: preliminary data"/>
    <s v="BACKGROUND:The new Coronavirus identified in Whuan at the end of 2019 (SARS-CoV-2) belongs to the Beta Coronavirus genus and is responsible for the new Coronavirus 2019 pandemia (COVID-19). Infected children may be asymptomatic or present fever, dry cough, fatigue or gastrointestinal symptoms. The CDC recommends that clinicians should decide to test patients based on the presence of signs and symptoms compatible with COVID-19. MATERIAL AND METHODS:42 children (the majority &lt; 5 years of age) were referred, to our Pediatric Department, as possible cases of COVID-19 infection. Blood analysis, chest X-ray, and naso-oropharyngeal swab specimens for viral identification of COVID-19 were requested. RESULTS:None of the screened children resulted positive for COVID-19 infection. At first presentation, the most frequent signs and symptoms were: fever (71.4%), fatigue (35.7%) and cough (30.9%).  An  high  C-reactive protein value and abnormalities of chest  X-ray (bronchial wall thickening) were detected in 26.2% and 19% of patients, respectively. Almost half of patients (45.2%) required hospitalization in our Pediatric Unit and one patient in Intensive Care Unit. CONCLUSIONS:Testing people who meet the COVID-19 suspected case definition criteria is essential for clinical management and outbreak control. Children of all ages can get COVID-19, although they appear to be affected less frequently than adults, as reported in our preliminary survey. Further studies are needed to confirm our observations."/>
    <d v="2020-05-10T00:00:00"/>
    <d v="2020-05-19T00:00:00"/>
    <s v="https://europepmc.org/article/med/32420929"/>
    <s v="https://europepmc.org/article/med/32420929"/>
    <x v="3"/>
    <x v="0"/>
    <s v="Nicoletti A, Talarico V, Sabetta L, Minchella P, Colosimo M, Fortugno C, Galati MC, Raiola G."/>
    <s v="Acta Biomed"/>
    <n v="2020"/>
    <s v="Peer-reviewed"/>
    <s v="10.23750/abm.v91i2.9607"/>
    <m/>
    <s v=""/>
    <s v="Yes"/>
    <s v=""/>
    <s v=""/>
    <x v="0"/>
    <s v="42 children"/>
    <s v=""/>
    <s v=""/>
    <s v=""/>
    <s v=""/>
    <s v=""/>
    <s v="Yes"/>
    <s v="Yes"/>
    <s v="Yes"/>
    <s v=""/>
    <s v=""/>
    <s v=""/>
    <s v=""/>
    <s v=""/>
    <s v=""/>
    <s v=""/>
    <s v=""/>
    <s v="Current Week"/>
  </r>
  <r>
    <s v="COVID-19 and autism"/>
    <s v="The current pandemic of Covid-19 has created a paradigm for possibly gaining greater insight in two conditions:Studies since the beginning of this century have supported the view that IGF-1 deficiency in the neonate defines the basis of autism. As a result, it appears that interleukin-6 in corona virus-based infections causes reduced defenses because of suppressed IGF-1, especially in older patients. This may also portend an increase of autism in the offspring of gravidas currently affected severely by Covid-19."/>
    <d v="2020-04-30T00:00:00"/>
    <d v="2020-05-17T00:00:00"/>
    <s v="https://www.sciencedirect.com/science/article/pii/S0306987720306198?via%3Dihub"/>
    <s v="https://www.sciencedirect.com/science/article/pii/S0306987720306198?via%3Dihub"/>
    <x v="14"/>
    <x v="1"/>
    <s v="Steinman G."/>
    <s v="Med Hypotheses"/>
    <n v="2020"/>
    <s v="Peer-reviewed"/>
    <s v="10.1016/j.mehy.2020.109797"/>
    <m/>
    <s v=""/>
    <s v="Yes"/>
    <s v=""/>
    <s v=""/>
    <x v="0"/>
    <s v="No"/>
    <s v=""/>
    <s v=""/>
    <s v=""/>
    <s v=""/>
    <s v=""/>
    <s v="Yes"/>
    <s v="Yes"/>
    <s v=""/>
    <s v=""/>
    <s v=""/>
    <s v=""/>
    <s v=""/>
    <s v=""/>
    <s v=""/>
    <s v=""/>
    <s v=""/>
    <s v="Current Week"/>
  </r>
  <r>
    <s v="Caring for Critically Ill Adults With Coronavirus Disease 2019 in a PICU: Recommendations by Dual Trained Intensivists"/>
    <s v="Objective: In the midst of the severe acute respiratory syndrome coronavirus 2 pandemic, which causes coronavirus disease 2019, there is a recognized need to expand critical care services and beds beyond the traditional boundaries. There is considerable concern that widespread infection will result in a surge of critically ill patients that will overwhelm our present adult ICU capacity. In this setting, one proposal to add &quot;surge capacity&quot; has been the use of PICU beds and physicians to care for these critically ill adults._x000a__x000a_Design: Narrative review/perspective._x000a__x000a_Setting: Not applicable._x000a__x000a_Patients: Not applicable._x000a__x000a_Interventions: None._x000a__x000a_Measurements and main results: The virus's high infectivity and prolonged asymptomatic shedding have resulted in an exponential growth in the number of cases in the United States within the past weeks with many (up to 6%) developing acute respiratory distress syndrome mandating critical care services. Coronavirus disease 2019 critical illness appears to be primarily occurring in adults. Although pediatric intensivists are well versed in the care of acute respiratory distress syndrome from viral pneumonia, the care of differing aged adult populations presents some unique challenges. In this statement, a team of adult and pediatric-trained critical care physicians provides guidance on common &quot;adult&quot; issues that may be encountered in the care of these patients and how they can best be managed in a PICU._x000a__x000a_Conclusions: This concise scientific statement includes references to the most recent and relevant guidelines and clinical trials that shape management decisions. The intention is to assist PICUs and intensivists in rapidly preparing for care of adult coronavirus disease 2019 patients should the need arise."/>
    <d v="2020-04-29T00:00:00"/>
    <d v="2020-05-19T00:00:00"/>
    <s v="https://doi.org/10.1097/pcc.0000000000002429"/>
    <s v="https://doi.org/10.1097/pcc.0000000000002429"/>
    <x v="1"/>
    <x v="2"/>
    <s v="Remy KE, Verhoef PA, Malone JR, Ruppe MD, Kaselitz TB, Lodeserto F, Hirshberg EL, Slonim A, Dezfulian C."/>
    <s v="Pediatr Crit Care Med"/>
    <n v="2020"/>
    <s v="Peer-reviewed"/>
    <s v="10.1097/PCC.0000000000002429"/>
    <m/>
    <s v=""/>
    <s v=""/>
    <s v=""/>
    <s v="Yes"/>
    <x v="0"/>
    <s v=""/>
    <s v=""/>
    <s v=""/>
    <s v=""/>
    <s v=""/>
    <s v=""/>
    <s v=""/>
    <s v=""/>
    <s v=""/>
    <s v=""/>
    <s v=""/>
    <s v=""/>
    <s v=""/>
    <s v=""/>
    <s v=""/>
    <s v=""/>
    <s v=""/>
    <s v="Current Week"/>
  </r>
  <r>
    <s v="Neurotropic mechanisms in COVID-19 and their potential influence on neuropsychological outcomes in children"/>
    <s v="Children have shown more physical resilience to COVID-19 than adults, but there is a cohort of vulnerable infants and young children who may experience disease burden, both in the acute phase and chronically. Children may have had early undocumented exposure to COVID-19. Even when the risk of exposure was known, developmental variables may have made the avoidance of physical proximity difficult for children. Preliminary hypotheses concerning neurotropic factors have been documented by researchers. Children with COVID-19 and comorbid physical or mental disorders may be vulnerable to exacerbations of neurotropic factors and comorbidities, the neural impact of which has been documented for other coronaviruses. Researchers are investigating COVID-19 symptom descriptions, neurotropic mechanisms at the genomic and transcriptomatic levels, neurological manifestations, and the impact of comorbid health complications. Neuropsychologists need information concerning the likely impact of COVID-19 on children. With a view toward that goal, this article provides recommendations for some initial updates in neuropsychology practice."/>
    <d v="2020-04-27T00:00:00"/>
    <d v="2020-05-15T00:00:00"/>
    <s v="https://www.tandfonline.com/doi/full/10.1080/09297049.2020.1763938"/>
    <s v="https://www.tandfonline.com/doi/full/10.1080/09297049.2020.1763938"/>
    <x v="1"/>
    <x v="1"/>
    <s v="Condie LO."/>
    <s v="Child Neuropsychol"/>
    <n v="2020"/>
    <s v="Peer-reviewed"/>
    <s v="10.1080/09297049.2020.1763938"/>
    <m/>
    <s v=""/>
    <s v="Yes"/>
    <s v=""/>
    <s v=""/>
    <x v="0"/>
    <s v="No"/>
    <s v=""/>
    <s v=""/>
    <s v=""/>
    <s v=""/>
    <s v=""/>
    <s v="Yes"/>
    <s v="Yes"/>
    <s v=""/>
    <s v="Yes"/>
    <s v=""/>
    <s v=""/>
    <s v=""/>
    <s v=""/>
    <s v=""/>
    <s v=""/>
    <s v=""/>
    <s v="Current Week"/>
  </r>
  <r>
    <s v="First Covid-19 maternal mortality in the UK associated with thrombotic complications"/>
    <s v="None available"/>
    <d v="2020-05-18T00:00:00"/>
    <d v="2020-05-19T00:00:00"/>
    <s v="https://onlinelibrary.wiley.com/doi/10.1111/bjh.16849"/>
    <s v="https://onlinelibrary.wiley.com/doi/10.1111/bjh.16849"/>
    <x v="6"/>
    <x v="0"/>
    <s v="Ahmed I, Azhar A, Eltaweel N, Tan BK."/>
    <s v="Br J Haematol"/>
    <n v="2020"/>
    <s v="Peer-reviewed"/>
    <s v="10.1111/bjh.16849"/>
    <s v="English"/>
    <s v="Yes"/>
    <s v=""/>
    <s v=""/>
    <s v=""/>
    <x v="0"/>
    <n v="1"/>
    <s v="Yes"/>
    <s v=""/>
    <s v="Yes"/>
    <s v="Yes"/>
    <s v="Yes"/>
    <s v=""/>
    <s v=""/>
    <s v=""/>
    <s v=""/>
    <s v=""/>
    <s v=""/>
    <s v=""/>
    <s v=""/>
    <s v=""/>
    <s v=""/>
    <s v=""/>
    <s v="Current Week"/>
  </r>
  <r>
    <s v="Effects of the COVID-19 pandemic on anxiety and depressive symptoms in pregnant women: a preliminary study"/>
    <s v="Abstract_x000a_Objective: The 2019 coronavirus disease (COVID-19) outbreak that began in China has turned into a pandemic that threatens global health, thereby prompting the concentration of studies and clinical routines on treating and preventing the disease. However, research on the psychological effects of the pandemic on the general population, particularly pregnant women, is lacking. Accordingly, the present study investigated the effects of the COVID-19 pandemic on depression and anxiety in pregnant women._x000a__x000a_Study design: An anonymous survey for assessing depression and anxiety in pregnant women was designed, after which a link to the online questionnaire was sent to the participants, who were being treated in a private medical center. One of the researchers followed up with the respondents, among whom 260 returned their questionnaires._x000a__x000a_Results: Among the respondents, 35.4% (n = 92, case group) obtained scores higher than 13 on the Edinburgh Postpartum Depression Scale (EPDS). The comparison of the groups by years of education indicated statistically significant effects of COVID-19 on psychology, social isolation, and mean scores in the Beck Depression Inventory (BDI) and Beck Anxiety Inventory (BAI). These effects were more severe in the case group than in the control group (psychology: 8.369 ± 2.003, social isolation: 8.000 ± 2.507, mean BDI and BAI scores: 20.565 ± 6.605 and 22.087 ± 8.689, respectively). A regression analysis revealed that the BDI scores and the disease’s psychological effects, as well as the BAI scores and the illness’s social isolation effects, exerted a statistically significant influence on the EPDS scores of the participants._x000a__x000a_Conclusion: This study illustrated the effects of the COVID-19 pandemic on the depression and anxiety levels of pregnant women. Our results point to an urgent need to provide psychosocial support to this population during the crisis. Otherwise, adverse events may occur during pregnancy and thus affect both mother and fetus._x000a__x000a_Keywords: COVID-19, pregnancy, depression, anxiety, pandemic"/>
    <d v="2020-05-18T00:00:00"/>
    <d v="2020-05-19T00:00:00"/>
    <s v="https://www.tandfonline.com/doi/full/10.1080/14767058.2020.1763946"/>
    <s v="https://www.tandfonline.com/doi/full/10.1080/14767058.2020.1763946"/>
    <x v="10"/>
    <x v="3"/>
    <s v="DurankuÅŸ F, Aksu E."/>
    <s v="J Matern Fetal Neonatal Med"/>
    <n v="2020"/>
    <s v="Peer-reviewed"/>
    <s v="10.1080/14767058.2020.1763946"/>
    <s v="English"/>
    <s v="Yes"/>
    <s v=""/>
    <s v=""/>
    <s v="Yes"/>
    <x v="2"/>
    <n v="260"/>
    <s v=""/>
    <s v=""/>
    <s v=""/>
    <s v=""/>
    <s v=""/>
    <s v=""/>
    <s v=""/>
    <s v=""/>
    <s v=""/>
    <s v=""/>
    <s v=""/>
    <s v=""/>
    <s v="Yes"/>
    <s v=""/>
    <s v=""/>
    <s v=""/>
    <s v="Current Week"/>
  </r>
  <r>
    <s v="Children with Coronavirus Disease 2019 (COVID-19): A Review of Demographic, Clinical, Laboratory and Imaging Features in 2,597 Pediatric Patients"/>
    <s v="An epidemic of coronavirus disease 2019 (COVID-19) has been spreading worldwide. With the rapid increase in the number of infections, children with COVID-19 appear to be rising. Most research findings regarding adult cases, which are not always transferrable to children. Evidence-based studies are still expected to formulate clinical decisions for pediatric patients. In this review, we evaluated the demographic, clinical, laboratory and imaging features from 2,597 pediatric patients of COVID-19 that reported recently. We found that even lymphopenia was the most common lab finding in adults, it infrequently occurred in children (9.8%). Moreover, elevated creatine kinase MB isoenzyme (CK-MB) was much more commonly observed in children (27.0%) than that in adults, suggesting that heart injury would be more likely to happen in pediatric patients. Our analysis may contribute to determine the spectrum of disease in children, as well as to develop strategies to control the disease transmission. "/>
    <d v="2020-05-17T00:00:00"/>
    <d v="2020-05-18T00:00:00"/>
    <s v="https://onlinelibrary.wiley.com/doi/epdf/10.1002/jmv.26023"/>
    <s v="https://onlinelibrary.wiley.com/doi/epdf/10.1002/jmv.26023"/>
    <x v="5"/>
    <x v="1"/>
    <s v="Cui X, Zhang T, Zheng J, Zhang J, Si P, Xu Y, Guo W, Liu Z, Li W, Ma J, Dong C, Shen Y, Cai C, He S."/>
    <s v="J Med Virol"/>
    <n v="2020"/>
    <s v="Peer-reviewed"/>
    <s v="10.1002/jmv.26023"/>
    <s v="English"/>
    <s v=""/>
    <s v="Yes"/>
    <s v=""/>
    <s v=""/>
    <x v="1"/>
    <n v="1039"/>
    <s v=""/>
    <s v=""/>
    <s v=""/>
    <s v=""/>
    <s v=""/>
    <s v="Yes"/>
    <s v="Yes"/>
    <s v="Yes"/>
    <s v="Yes"/>
    <s v="Yes"/>
    <s v=""/>
    <s v=""/>
    <s v=""/>
    <s v=""/>
    <s v=""/>
    <s v=""/>
    <s v="Current Week"/>
  </r>
  <r>
    <s v="Perspectives on challenges and opportunities for birth defects surveillance programs during and after the COVID-19 era"/>
    <s v="In recent months, various public health measures have been implemented throughout the world in response to the coronavirus disease 2019 (COVID‐19) pandemic. This outbreak, and the subsequent containment policies, may have a range of potential short‐ and long‐term impacts on the monitoring and surveillance of other conditions, such as birth defects. In this commentary, we provide a perspective on these potential impacts on birth defects surveillance and analysis. We discuss possible effects on clinical birth defect diagnoses, routine birth defects surveillance system activities, and epidemiologic considerations, as well as opportunities for mitigating the impact of COVID‐19. Like many other sectors of public health and medicine, birth defects surveillance programs may be faced with organizational and methodological obstacles in the wake of a changing landscape. A better understanding of these potential challenges faced by birth defects surveillance programs could facilitate better planning and collaboration across programs to overcome barriers to core activities and to prepare for novel opportunities for research and prevention."/>
    <d v="2020-05-16T00:00:00"/>
    <d v="2020-05-17T00:00:00"/>
    <s v="https://onlinelibrary.wiley.com/doi/full/10.1002/bdr2.1710"/>
    <s v="https://onlinelibrary.wiley.com/doi/full/10.1002/bdr2.1710"/>
    <x v="2"/>
    <x v="2"/>
    <s v="Ludorf KL, Salemi JL, Kirby RS, Tanner JP, Agopian AJ."/>
    <s v="Birth Defects Res"/>
    <n v="2020"/>
    <s v="Peer-reviewed"/>
    <s v="10.1002/bdr2.1710"/>
    <s v="English"/>
    <s v="Yes"/>
    <s v=""/>
    <s v=""/>
    <s v="Yes"/>
    <x v="1"/>
    <s v="N/A"/>
    <s v=""/>
    <s v=""/>
    <s v=""/>
    <s v=""/>
    <s v=""/>
    <s v=""/>
    <s v=""/>
    <s v=""/>
    <s v=""/>
    <s v=""/>
    <s v=""/>
    <s v=""/>
    <s v="Yes"/>
    <s v=""/>
    <s v=""/>
    <s v=""/>
    <s v="Current Week"/>
  </r>
  <r>
    <s v="Risk factors for SARS-CoV-2 among patients in the Oxford Royal College of General Practitioners Research and Surveillance Centre primary care network: a cross-sectional study"/>
    <s v="Background_x000a_There are few primary care studies of the COVID-19 pandemic. We aimed to identify demographic and clinical risk factors for testing positive for severe acute respiratory syndrome coronavirus 2 (SARS-CoV-2) within the Oxford Royal College of General Practitioners (RCGP) Research and Surveillance Centre primary care network._x000a_Methods_x000a_We analysed routinely collected, pseudonymised data for patients in the RCGP Research and Surveillance Centre primary care sentinel network who were tested for SARS-CoV-2 between Jan 28 and April 4, 2020. We used multivariable logistic regression models with multiple imputation to identify risk factors for positive SARS-CoV-2 tests within this surveillance network._x000a_Findings_x000a_We identified 3802 SARS-CoV-2 test results, of which 587 were positive. In multivariable analysis, male sex was independently associated with testing positive for SARS-CoV-2 (296 [18·4%] of 1612 men vs 291 [13·3%] of 2190 women; adjusted odds ratio [OR] 1·55, 95% CI 1·27–1·89). Adults were at increased risk of testing positive for SARS-CoV-2 compared with children, and people aged 40–64 years were at greatest risk in the multivariable model (243 [18·5%] of 1316 adults aged 40–64 years vs 23 [4·6%] of 499 children; adjusted OR 5·36, 95% CI 3·28–8·76). Compared with white people, the adjusted odds of a positive test were greater in black people (388 [15·5%] of 2497 white people vs 36 [62·1%] of 58 black people; adjusted OR 4·75, 95% CI 2·65–8·51). People living in urban areas versus rural areas (476 [26·2%] of 1816 in urban areas vs 111 [5·6%] of 1986 in rural areas; adjusted OR 4·59, 95% CI 3·57–5·90) and in more deprived areas (197 [29·5%] of 668 in most deprived vs 143 [7·7%] of 1855 in least deprived; adjusted OR 2·03, 95% CI 1·51–2·71) were more likely to test positive. People with chronic kidney disease were more likely to test positive in the adjusted analysis (68 [32·9%] of 207 with chronic kidney disease vs 519 [14·4%] of 3595 without; adjusted OR 1·91, 95% CI 1·31–2·78), but there was no significant association with other chronic conditions in that analysis. We found increased odds of a positive test among people who are obese (142 [20·9%] of 680 people with obesity vs 171 [13·2%] of 1296 normal-weight people; adjusted OR 1·41, 95% CI 1·04–1·91). Notably, active smoking was linked with decreased odds of a positive test result (47 [11·4%] of 413 active smokers vs 201 [17·9%] of 1125 non-smokers; adjusted OR 0·49, 95% CI 0·34–0·71)._x000a_Interpretation_x000a_A positive SARS-CoV-2 test result in this primary care cohort was associated with similar risk factors as observed for severe outcomes of COVID-19 in hospital settings, except for smoking. We provide evidence of potential sociodemographic factors associated with a positive test, including deprivation, population density, ethnicity, and chronic kidney disease._x000a_Funding_x000a_Wellcome Trust."/>
    <d v="2020-05-15T00:00:00"/>
    <d v="2020-05-19T00:00:00"/>
    <s v="https://www.thelancet.com/journals/laninf/article/PIIS1473-3099(20)30371-6/fulltext"/>
    <s v="https://www.thelancet.com/journals/laninf/article/PIIS1473-3099(20)30371-6/fulltext"/>
    <x v="6"/>
    <x v="3"/>
    <s v="de Lusignan S, Dorward J, Correa A, Jones N, Akinyemi O, Amirthalingam G, Andrews N, Byford R, Dabrera G, Elliot A, Ellis J, Ferreira F, Lopez Bernal J, Okusi C, Ramsay M, Sherlock J, Smith G, Williams J, Howsam G, Zambon M, Joy M, Hobbs FDR."/>
    <s v="Lancet Infect Dis"/>
    <n v="2020"/>
    <s v="Peer-reviewed"/>
    <s v="10.1016/S1473-3099(20)30371-6"/>
    <s v="English"/>
    <s v="Yes"/>
    <s v="Yes"/>
    <s v=""/>
    <s v=""/>
    <x v="0"/>
    <n v="587"/>
    <s v=""/>
    <s v="Yes"/>
    <s v="Yes"/>
    <s v=""/>
    <s v=""/>
    <s v="Yes"/>
    <s v=""/>
    <s v="Yes"/>
    <s v="Yes"/>
    <s v=""/>
    <s v=""/>
    <s v=""/>
    <s v=""/>
    <s v=""/>
    <s v=""/>
    <s v=""/>
    <s v="Current Week"/>
  </r>
  <r>
    <s v="Covid-19: Cases of inflammatory syndrome in children surge after urgent alert"/>
    <s v="None available"/>
    <d v="2020-05-15T00:00:00"/>
    <d v="2020-05-17T00:00:00"/>
    <s v="https://www.bmj.com/content/369/bmj.m1990"/>
    <s v="https://www.bmj.com/content/369/bmj.m1990"/>
    <x v="2"/>
    <x v="2"/>
    <s v="Mahase E."/>
    <s v="BMJ"/>
    <n v="2020"/>
    <s v="Peer-reviewed"/>
    <s v="10.1136/bmj.m1990"/>
    <s v="English"/>
    <s v=""/>
    <s v="Yes"/>
    <s v=""/>
    <s v=""/>
    <x v="1"/>
    <s v="N/A"/>
    <s v=""/>
    <s v=""/>
    <s v=""/>
    <s v=""/>
    <s v=""/>
    <s v=""/>
    <s v="Yes"/>
    <s v="Yes"/>
    <s v=""/>
    <s v=""/>
    <s v=""/>
    <s v=""/>
    <s v=""/>
    <s v="Yes"/>
    <s v=""/>
    <s v=""/>
    <s v="Current Week"/>
  </r>
  <r>
    <s v="COVID-19 in pediatric patients: What the prehospital teams need to know"/>
    <s v="N/A"/>
    <s v="May 2020"/>
    <d v="2020-05-14T00:00:00"/>
    <s v="https://www.sciencedirect.com/science/article/pii/S0929693X20301111?via%3Dihub"/>
    <s v="https://www.sciencedirect.com/science/article/pii/S0929693X20301111?via%3Dihub"/>
    <x v="0"/>
    <x v="2"/>
    <s v="Lemoine S, Chabernaud JL, Travers S, Prunet B."/>
    <s v="Arch Pediatr"/>
    <n v="2020"/>
    <s v="Peer-reviewed"/>
    <s v="10.1016/j.arcped.2020.05.003"/>
    <m/>
    <s v=""/>
    <s v=""/>
    <s v=""/>
    <s v="Yes"/>
    <x v="0"/>
    <s v="No"/>
    <s v=""/>
    <s v=""/>
    <s v=""/>
    <s v=""/>
    <s v=""/>
    <s v=""/>
    <s v=""/>
    <s v=""/>
    <s v=""/>
    <s v=""/>
    <s v=""/>
    <s v=""/>
    <s v=""/>
    <s v="Yes"/>
    <s v=""/>
    <s v=""/>
    <s v="Current Week"/>
  </r>
  <r>
    <s v="Key clinical research priorities for the pediatric community during the COVID-19 pandemic"/>
    <s v="None available"/>
    <d v="2020-05-15T00:00:00"/>
    <d v="2020-05-16T00:00:00"/>
    <s v="https://www.nature.com/articles/s41390-020-0962-y"/>
    <s v="https://www.nature.com/articles/s41390-020-0962-y"/>
    <x v="2"/>
    <x v="2"/>
    <s v="Noel GJ, Davis JM, Ramilo O, Bradley JS, Connor E."/>
    <s v="Pediatr Res"/>
    <n v="2020"/>
    <s v="Peer-reviewed"/>
    <s v="10.1038/s41390-020-0962-y"/>
    <s v="English"/>
    <s v=""/>
    <s v="Yes"/>
    <s v=""/>
    <s v=""/>
    <x v="1"/>
    <s v="N/A"/>
    <s v=""/>
    <s v=""/>
    <s v=""/>
    <s v=""/>
    <s v=""/>
    <s v=""/>
    <s v=""/>
    <s v=""/>
    <s v=""/>
    <s v=""/>
    <s v=""/>
    <s v=""/>
    <s v=""/>
    <s v=""/>
    <s v=""/>
    <s v=""/>
    <s v="Current Week"/>
  </r>
  <r>
    <s v="Androgen sensitivity gateway to COVID-19 disease severity"/>
    <s v="In this communication, we present arguments for androgen sensitivity as a likelydeterminant of COVID-19 disease severity. The androgen sensitivity model explainswhy males are more likely to develop severe symptoms while children are ostensiblyresistant to infection. Further, the model explains the difference in COVID-19 mor-tality rates among different ethnicities. Androgen sensitivity is determined by geneticvariants of the androgen receptor. The androgen receptor regulates transcription ofthe transmembrane protease, serine 2 (TMPRSS2), which is required for SARS-CoV-2infectivity. TMPRSS2 primes the Spike protein of the virus, which has two conse-quences: diminishing viral recognition by neutralizing antibodies and activatingSARS-CoV-2 for virus-cell fusion. Genetic variants that have been associated withandrogenetic alopecia, prostate cancer, benign prostatic hyperplasia and polycysticovary syndrome could be associated with host susceptibility. In addition to theoreti-cal epidemiological and molecular mechanisms, there are reports of high rates ofandrogenetic alopecia of from hospitalized COVID-19 patients due to severe symp-toms. Androgen sensitivity is a likely determinant of COVID-19 disease severity. Webelieve that the evidence presented in this communication warrants the initiation oftrials using anti-androgen agents"/>
    <d v="2020-05-15T00:00:00"/>
    <d v="2020-05-16T00:00:00"/>
    <s v="https://onlinelibrary.wiley.com/doi/epdf/10.1002/ddr.21688"/>
    <s v="https://onlinelibrary.wiley.com/doi/epdf/10.1002/ddr.21688"/>
    <x v="2"/>
    <x v="2"/>
    <s v="Wambier CG, Goren A, VaÃ±o-GalvÃ¡n S, Ramos PM, Ossimetha A, Nau G, Herrera S, McCoy J."/>
    <s v="Drug Dev Res"/>
    <n v="2020"/>
    <s v="Peer-reviewed"/>
    <s v="10.1002/ddr.21688"/>
    <s v="English"/>
    <s v=""/>
    <s v="Yes"/>
    <s v=""/>
    <s v=""/>
    <x v="1"/>
    <s v="N/A"/>
    <s v=""/>
    <s v=""/>
    <s v=""/>
    <s v=""/>
    <s v=""/>
    <s v=""/>
    <s v=""/>
    <s v=""/>
    <s v="Yes"/>
    <s v=""/>
    <s v=""/>
    <s v=""/>
    <s v=""/>
    <s v=""/>
    <s v=""/>
    <s v=""/>
    <s v="Current Week"/>
  </r>
  <r>
    <s v="Call to action for a South American network to fight COVID-19 in pregnancy"/>
    <s v="None available"/>
    <d v="2020-05-15T00:00:00"/>
    <d v="2020-05-16T00:00:00"/>
    <s v="https://pubmed.ncbi.nlm.nih.gov/32412120/"/>
    <s v="https://pubmed.ncbi.nlm.nih.gov/32412120/"/>
    <x v="2"/>
    <x v="2"/>
    <s v="Costa ML, Pacagnella RC, Guida JP, Souza RT, Charles CM, Lajos GJ, Haddad SM, Fernandes KG, Nobrega GM, Griggio TB, Pabon SL, Serruya SJ, Ribeiro-do-Valle CC, Cecatti JG; Brazilian Network for Studies on Reproductive."/>
    <s v="Int J Gynaecol Obstet"/>
    <n v="2020"/>
    <s v="Peer-reviewed"/>
    <s v="10.1002/ijgo.13225"/>
    <s v="English"/>
    <s v="Yes"/>
    <s v=""/>
    <s v=""/>
    <s v=""/>
    <x v="1"/>
    <s v="N/A"/>
    <s v=""/>
    <s v=""/>
    <s v=""/>
    <s v=""/>
    <s v=""/>
    <s v=""/>
    <s v=""/>
    <s v=""/>
    <s v=""/>
    <s v=""/>
    <s v=""/>
    <s v=""/>
    <s v=""/>
    <s v=""/>
    <s v=""/>
    <s v=""/>
    <s v="Current Week"/>
  </r>
  <r>
    <s v="COVID-19 in Children, Pregnancy and Neonates: A Review of Epidemiologic and Clinical Features"/>
    <s v="The novel severe acute respiratory syndrome coronavirus 2 (SARS-CoV-2) pandemic has spread rapidly across the globe. In contrast to initial reports, recent studies suggest that children are just as likely as adults to become infected with the virus but have fewer symptoms and less severe disease. In this review, we summarize the epidemiologic and clinical features of children infected with SARS-CoV-2 reported in pediatric case series to date. We also summarize the perinatal outcomes of neonates born to women infected with SARS-CoV-2 in pregnancy. We found 11 case series including a total of 333 infants and children. Overall, 83% of the children had a positive contact history, mostly with family members. The incubation period varied between 2 and 25 days with a mean of 7 days. The virus could be isolated from nasopharyngeal secretions for up to 22 days and from stool for more than 30 days. Co-infections were reported in up to 79% of children (mainly mycoplasma and influenza). Up to 35% of children were asymptomatic. The most common symptoms were cough (48%; range 19%-100%), fever (42%; 11%-100%) and pharyngitis (30%; 11%-100%). Further symptoms were nasal congestion, rhinorrhea, tachypnoea, wheezing, diarrhea, vomiting, headache and fatigue. Laboratory test parameters were only minimally altered. Radiologic findings were unspecific and included unilateral or bilateral infiltrates with, in some cases, ground-glass opacities or consolidation with a surrounding halo sign. Children rarely needed admission to intensive care units (3%), and to date, only a small number of deaths have been reported in children globally. Nine case series and 2 case reports described outcomes of maternal SARS-CoV-2 infection during pregnancy in 65 women and 67 neonates. Two mothers (3%) were admitted to intensive care unit. Fetal distress was reported in 30% of pregnancies. Thirty-seven percent of women delivered preterm. Neonatal complications included respiratory distress or pneumonia (18%), disseminated intravascular coagulation (3%), asphyxia (2%) and 2 perinatal deaths. Four neonates (3 with pneumonia) have been reported to be SARS-CoV-2 positive despite strict infection control and prevention procedures during delivery and separation of mother and neonates, meaning vertical transmission could not be excluded."/>
    <n v="2020"/>
    <d v="2020-05-14T00:00:00"/>
    <s v="https://journals.lww.com/pidj/FullText/2020/06000/COVID_19_in_Children,_Pregnancy_and_Neonates__A.1.aspx"/>
    <s v="https://journals.lww.com/pidj/FullText/2020/06000/COVID_19_in_Children,_Pregnancy_and_Neonates__A.1.aspx"/>
    <x v="15"/>
    <x v="1"/>
    <s v="Zimmermann P, Curtis N."/>
    <s v="Pediatr Infect Dis J"/>
    <n v="2020"/>
    <s v="Peer-reviewed"/>
    <s v="10.1097/INF.0000000000002700"/>
    <m/>
    <s v="Yes"/>
    <s v="Yes"/>
    <s v="Yes"/>
    <s v=""/>
    <x v="0"/>
    <s v="11 case series including a total of 333 infants and children"/>
    <s v="Yes"/>
    <s v=""/>
    <s v="Yes"/>
    <s v="Yes"/>
    <s v=""/>
    <s v="Yes"/>
    <s v="Yes"/>
    <s v=""/>
    <s v="Yes"/>
    <s v="Yes"/>
    <s v="Yes"/>
    <s v="Yes"/>
    <s v=""/>
    <s v=""/>
    <s v=""/>
    <s v=""/>
    <s v="Current Week"/>
  </r>
  <r>
    <s v="An Approach to Consolidating Pediatric Hospital Beds During the COVID-19 Surge"/>
    <s v="N/A"/>
    <s v="May 2020"/>
    <d v="2020-05-14T00:00:00"/>
    <s v="https://pediatrics.aappublications.org/content/early/2020/05/11/peds.2020-1464"/>
    <s v="https://pediatrics.aappublications.org/content/early/2020/05/11/peds.2020-1464"/>
    <x v="1"/>
    <x v="2"/>
    <s v="FranÃ§a UL, McManus ML."/>
    <s v="Pediatrics"/>
    <n v="2020"/>
    <s v="Peer-reviewed"/>
    <s v="10.1542/peds.2020-1464"/>
    <m/>
    <s v=""/>
    <s v=""/>
    <s v=""/>
    <s v="Yes"/>
    <x v="0"/>
    <s v="No"/>
    <s v=""/>
    <s v=""/>
    <s v=""/>
    <s v=""/>
    <s v=""/>
    <s v=""/>
    <s v=""/>
    <s v=""/>
    <s v=""/>
    <s v=""/>
    <s v=""/>
    <s v=""/>
    <s v=""/>
    <s v="Yes"/>
    <s v=""/>
    <s v=""/>
    <s v="Current Week"/>
  </r>
  <r>
    <s v="Effects of the COVID-19 Pandemic on Routine Pediatric Vaccine Ordering and Administration - United States, 2020"/>
    <s v="N/A"/>
    <d v="2020-05-15T00:00:00"/>
    <d v="2020-05-15T00:00:00"/>
    <s v="https://www.cdc.gov/mmwr/volumes/69/wr/mm6919e2.htm"/>
    <s v="https://www.cdc.gov/mmwr/volumes/69/wr/mm6919e2.htm"/>
    <x v="1"/>
    <x v="0"/>
    <s v="Santoli JM, Lindley MC, DeSilva MB, Kharbanda EO, Daley MF, Galloway L, Gee J, Glover M, Herring B, Kang Y, Lucas P, Noblit C, Tropper J, Vogt T, Weintraub E."/>
    <s v="MMWR Morb Mortal Wkly Rep"/>
    <n v="2020"/>
    <s v="Peer-reviewed"/>
    <s v="10.15585/mmwr.mm6919e2"/>
    <s v="English "/>
    <s v=""/>
    <s v=""/>
    <s v=""/>
    <s v="Yes"/>
    <x v="2"/>
    <s v="N/A"/>
    <s v=""/>
    <s v=""/>
    <s v=""/>
    <s v=""/>
    <s v=""/>
    <s v=""/>
    <s v=""/>
    <s v=""/>
    <s v=""/>
    <s v=""/>
    <s v=""/>
    <s v=""/>
    <s v=""/>
    <s v="Yes"/>
    <s v=""/>
    <s v=""/>
    <s v="Current Week"/>
  </r>
  <r>
    <s v="Laboratory Abnormalities in Pregnant Women with Novel Coronavirus Disease 2019"/>
    <s v="N/A"/>
    <n v="2020"/>
    <d v="2020-05-13T00:00:00"/>
    <s v="https://www.thieme-connect.com/products/ejournals/html/10.1055/s-0040-1712181"/>
    <s v="https://www.thieme-connect.com/products/ejournals/html/10.1055/s-0040-1712181"/>
    <x v="4"/>
    <x v="2"/>
    <s v="Shi L, Wang Y, Yang H, Duan G, Wang Y."/>
    <s v="Am J Perinatol"/>
    <n v="2020"/>
    <s v="Peer-reviewed"/>
    <s v="10.1055/s-0040-1712181"/>
    <m/>
    <s v="Yes"/>
    <s v=""/>
    <s v=""/>
    <s v=""/>
    <x v="2"/>
    <s v="No"/>
    <s v="Yes"/>
    <s v=""/>
    <s v=""/>
    <s v=""/>
    <s v=""/>
    <s v=""/>
    <s v=""/>
    <s v=""/>
    <s v=""/>
    <s v=""/>
    <s v=""/>
    <s v=""/>
    <s v=""/>
    <s v=""/>
    <s v=""/>
    <s v=""/>
    <s v="Current Week"/>
  </r>
  <r>
    <s v="Telehealth for High-Risk Pregnancies in the Setting of the COVID-19 Pandemic"/>
    <s v="As New York City became an international epicenter of the novel coronavirus disease 2020 (COVID-19) pandemic, telehealth was rapidly integrated into prenatal care at Columbia University Irving Medical Center, an academic hospital system in Manhattan. Goals of implementation were to consolidate in-person prenatal screening, surveillance, and examinations into fewer in-person visits while maintaining patient access to ongoing antenatal care and subspecialty consultations via telehealth virtual visits. The rationale for this change was to minimize patient travel and thus risk for COVID-19 exposure. Because a large portion of obstetric patients had underlying medical or fetal conditions placing them at increased risk for adverse outcomes, prenatal care telehealth regimens were tailored for increased surveillance and/or counseling. Based on the incorporation of telehealth into prenatal care for high-risk patients, specific recommendations are made for the following conditions, clinical scenarios, and services: (1) hypertensive disorders of pregnancy including preeclampsia, gestational hypertension, and chronic hypertension; (2) pregestational and gestational diabetes mellitus; (3) maternal cardiovascular disease; (4) maternal neurologic conditions; (5) history of preterm birth and poor obstetrical history including prior stillbirth; (6) fetal conditions such as intrauterine growth restriction, congenital anomalies, and multiple gestations including monochorionic placentation; (7) genetic counseling; (8) mental health services; (9) obstetric anesthesia consultations; and (10) postpartum care. While telehealth virtual visits do not fully replace in-person encounters during prenatal care, they do offer a means of reducing potential patient and provider exposure to COVID-19 while providing consolidated in-person testing and services."/>
    <n v="2020"/>
    <d v="2020-05-13T00:00:00"/>
    <s v="https://www.thieme-connect.com/products/ejournals/html/10.1055/s-0040-1712121"/>
    <s v="https://www.thieme-connect.com/products/ejournals/html/10.1055/s-0040-1712121"/>
    <x v="1"/>
    <x v="1"/>
    <s v="Aziz A, Zork N, Aubey JJ, Baptiste CD, D'Alton ME, Emeruwa UN, Fuchs KM, Goffman D, Gyamfi-Bannerman C, Haythe JH, LaSala AP, Madden N, Miller EC, Miller RS, Monk C, Moroz L, Ona S, Ring LE, Sheen JJ, Spiegel ES, Simpson LL, Yates HS, Friedman AM."/>
    <s v="Am J Perinatol"/>
    <n v="2020"/>
    <s v="Peer-reviewed"/>
    <s v="10.1055/s-0040-1712121"/>
    <m/>
    <s v=""/>
    <s v=""/>
    <s v=""/>
    <s v="Yes"/>
    <x v="0"/>
    <s v="No"/>
    <s v=""/>
    <s v=""/>
    <s v=""/>
    <s v=""/>
    <s v=""/>
    <s v=""/>
    <s v=""/>
    <s v=""/>
    <s v=""/>
    <s v=""/>
    <s v=""/>
    <s v=""/>
    <s v="Yes"/>
    <s v=""/>
    <s v=""/>
    <s v=""/>
    <s v="Current Week"/>
  </r>
  <r>
    <s v="Probable congenital SARS-CoV-2 infection in a neonate born to a woman with active SARS-CoV-2 infection"/>
    <s v="N/A"/>
    <d v="2020-05-14T00:00:00"/>
    <d v="2020-05-16T00:00:00"/>
    <s v="https://pubmed.ncbi.nlm.nih.gov/32409520/"/>
    <s v="https://pubmed.ncbi.nlm.nih.gov/32409520/"/>
    <x v="12"/>
    <x v="0"/>
    <s v="Kirtsman M, Diambomba Y, Poutanen SM, Malinowski AK, Vlachodimitropoulou E, Parks WT, Erdman L, Morris SK, Shah PS."/>
    <s v="CMAJ"/>
    <n v="2020"/>
    <s v="Peer-reviewed"/>
    <s v="10.1503/cmaj.200821"/>
    <s v="English "/>
    <s v="Yes"/>
    <s v="Yes"/>
    <s v="Yes"/>
    <s v=""/>
    <x v="0"/>
    <n v="1"/>
    <s v="Yes"/>
    <s v=""/>
    <s v=""/>
    <s v="Yes"/>
    <s v="Yes"/>
    <s v="Yes"/>
    <s v="Yes"/>
    <s v=""/>
    <s v=""/>
    <s v="Yes"/>
    <s v=""/>
    <s v=""/>
    <s v=""/>
    <s v=""/>
    <s v=""/>
    <s v=""/>
    <s v="Current Week"/>
  </r>
  <r>
    <s v="Strengthening Health Systems and Improving the Capacity of Pediatric Care Centers to Respond to Epidemics Such as COVID-19 in Resource-limited Settings"/>
    <s v="N/A"/>
    <d v="2020-05-14T00:00:00"/>
    <d v="2020-05-15T00:00:00"/>
    <s v="https://pubmed.ncbi.nlm.nih.gov/32407490/"/>
    <s v="https://pubmed.ncbi.nlm.nih.gov/32407490/"/>
    <x v="5"/>
    <x v="2"/>
    <s v="Collins EM, Tam PI, Trehan I, Cartledge P, Bose A, Lanaspa M, Kidd P, Bassat Q."/>
    <s v="J Trop Pediatr"/>
    <n v="2020"/>
    <s v="Peer-reviewed"/>
    <s v="10.1093/tropej/fmaa028"/>
    <s v="English "/>
    <s v=""/>
    <s v="Yes"/>
    <s v=""/>
    <s v=""/>
    <x v="1"/>
    <s v="N/A"/>
    <s v=""/>
    <s v=""/>
    <s v=""/>
    <s v=""/>
    <s v=""/>
    <s v=""/>
    <s v=""/>
    <s v=""/>
    <s v=""/>
    <s v=""/>
    <s v=""/>
    <s v=""/>
    <s v=""/>
    <s v="Yes"/>
    <s v=""/>
    <s v=""/>
    <s v="Current Week"/>
  </r>
  <r>
    <s v="Asymptomatic Seroconversion of Immunoglobulins to SARS-CoV-2 in a Pediatric Dialysis Unit"/>
    <s v="N/A"/>
    <d v="2020-05-14T00:00:00"/>
    <d v="2020-05-15T00:00:00"/>
    <s v="https://jamanetwork.com/journals/jama/fullarticle/2766215"/>
    <s v="https://jamanetwork.com/journals/jama/fullarticle/2766215"/>
    <x v="1"/>
    <x v="0"/>
    <s v="Hains DS, Schwaderer AL, Carroll AE, Starr MC, Wilson AC, Amanat F, Krammer F."/>
    <s v="JAMA"/>
    <n v="2020"/>
    <s v="Peer-reviewed"/>
    <s v="10.1001/jama.2020.8438"/>
    <s v="English "/>
    <s v=""/>
    <s v="Yes"/>
    <s v=""/>
    <s v=""/>
    <x v="0"/>
    <n v="13"/>
    <s v=""/>
    <s v=""/>
    <s v=""/>
    <s v=""/>
    <s v=""/>
    <s v=""/>
    <s v="Yes"/>
    <s v="Yes"/>
    <s v=""/>
    <s v=""/>
    <s v=""/>
    <s v=""/>
    <s v=""/>
    <s v=""/>
    <s v=""/>
    <s v=""/>
    <s v="Current Week"/>
  </r>
  <r>
    <s v="Potential implications of SARS-CoV-2 on pregnancy"/>
    <s v="None available"/>
    <d v="2020-05-13T00:00:00"/>
    <d v="2020-05-18T00:00:00"/>
    <s v="https://www.ncbi.nlm.nih.gov/pmc/articles/PMC7220170/"/>
    <s v="https://www.ncbi.nlm.nih.gov/pmc/articles/PMC7220170/"/>
    <x v="5"/>
    <x v="2"/>
    <s v="Tseng JY."/>
    <s v="Taiwan J Obstet Gynecol"/>
    <n v="2020"/>
    <s v="Peer-reviewed"/>
    <s v="10.1016/j.tjog.2020.03.025"/>
    <s v="English"/>
    <s v="Yes"/>
    <s v=""/>
    <s v=""/>
    <s v="Yes"/>
    <x v="1"/>
    <s v="N/A"/>
    <s v=""/>
    <s v=""/>
    <s v=""/>
    <s v=""/>
    <s v=""/>
    <s v=""/>
    <s v=""/>
    <s v=""/>
    <s v=""/>
    <s v=""/>
    <s v=""/>
    <s v=""/>
    <s v="Yes"/>
    <s v=""/>
    <s v=""/>
    <s v=""/>
    <s v="Current Week"/>
  </r>
  <r>
    <s v="Delivery in Asymptomatic Italian Woman with SARS-CoV-2 Infection"/>
    <s v="We report a case of a 33-year-old Italian pregnant at 40 weeks of gestation affected by asymptomatic SARS-CoV-2 infection delivering a healthy baby with no evidence of Coronavirus Disease 2019 (COVID-19). Vaginal delivery was uncomplicated, the breastfeeding was permitted under strict measures of infection control. The breast milk was negative for SARS-CoV-2. Control at 7 and 15 days indicated mother and baby good clinical condition, no signs of neonatal infection demonstrated by news oropharyngeal and rectal swab test negative for SARS-CoV-2."/>
    <n v="2020"/>
    <d v="2020-05-13T00:00:00"/>
    <s v="http://mjhid.org/index.php/mjhid/article/view/2020.033"/>
    <s v="http://mjhid.org/index.php/mjhid/article/view/2020.033"/>
    <x v="3"/>
    <x v="0"/>
    <s v="De Socio GV, Malincarne L, Arena S, Troiani S, Benedetti S, Camilloni B, Epicoco G, Mencacci A, Francisci D."/>
    <s v="Mediterr J Hematol Infect Dis"/>
    <n v="2020"/>
    <s v="Peer-reviewed"/>
    <s v="10.4084/MJHID.2020.033"/>
    <m/>
    <s v="Yes"/>
    <s v=""/>
    <s v=""/>
    <s v=""/>
    <x v="0"/>
    <n v="1"/>
    <s v=""/>
    <s v=""/>
    <s v=""/>
    <s v="Yes"/>
    <s v="Yes"/>
    <s v=""/>
    <s v=""/>
    <s v=""/>
    <s v=""/>
    <s v=""/>
    <s v=""/>
    <s v=""/>
    <s v=""/>
    <s v=""/>
    <s v=""/>
    <s v=""/>
    <s v="Current Week"/>
  </r>
  <r>
    <s v="Covid-19 and Children with Immune Thrombocytopenia: Emerging Issues"/>
    <s v="N/A"/>
    <n v="2020"/>
    <d v="2020-05-13T00:00:00"/>
    <s v="http://mjhid.org/index.php/mjhid/article/view/2020.028"/>
    <s v="http://mjhid.org/index.php/mjhid/article/view/2020.028"/>
    <x v="3"/>
    <x v="1"/>
    <s v="Lassandro G, Palladino V, Palmieri VV, Amoruso A, Del Vecchio GC, Giordano P."/>
    <s v="Mediterr J Hematol Infect Dis"/>
    <n v="2020"/>
    <s v="Peer-reviewed"/>
    <s v="10.4084/MJHID.2020.028"/>
    <m/>
    <s v=""/>
    <s v="Yes"/>
    <s v=""/>
    <s v=""/>
    <x v="0"/>
    <s v="No"/>
    <s v=""/>
    <s v=""/>
    <s v=""/>
    <s v=""/>
    <s v=""/>
    <s v="Yes"/>
    <s v="Yes"/>
    <s v=""/>
    <s v=""/>
    <s v=""/>
    <s v=""/>
    <s v=""/>
    <s v=""/>
    <s v=""/>
    <s v=""/>
    <s v=""/>
    <s v="Current Week"/>
  </r>
  <r>
    <s v="Information Resource Orchestration during the COVID-19 Pandemic: A Study of Community Lockdowns in China"/>
    <s v="The outbreak of the COVID-19 pandemic has created significant challenges for people worldwide. To combat the virus, one of the most dramatic measures was the lockdown of 4 billion people in what is believed to be the largest quasi-quarantine in human history. As a response to the call to study information behavior during a global health crisis, we adopted a resource orchestration perspective to investigate six Chinese families who survived the lockdown. We explored how elderly, young and middle-aged individuals and children resourced information and how they adapted their information behavior to emerging online technologies. Two information resource orchestration practices (information resourcing activities and information behavior adaptation activities) and three mechanisms (online emergence and convergence in community resilience, the overcoming of information flow impediments, and the application of absorptive capacity) were identified in the study."/>
    <n v="2020"/>
    <d v="2020-05-13T00:00:00"/>
    <s v="https://www.sciencedirect.com/science/article/pii/S0268401220306319"/>
    <s v="https://www.sciencedirect.com/science/article/pii/S0268401220306319"/>
    <x v="4"/>
    <x v="0"/>
    <s v="Pan SL, Cui M, Qian J."/>
    <s v="Int J Inf Manage"/>
    <n v="2020"/>
    <s v="Peer-reviewed"/>
    <s v="10.1016/j.ijinfomgt.2020.102143"/>
    <m/>
    <s v=""/>
    <s v=""/>
    <s v=""/>
    <s v="Yes"/>
    <x v="2"/>
    <s v="No"/>
    <s v=""/>
    <s v=""/>
    <s v=""/>
    <s v=""/>
    <s v=""/>
    <s v=""/>
    <s v=""/>
    <s v=""/>
    <s v=""/>
    <s v=""/>
    <s v=""/>
    <s v=""/>
    <s v=""/>
    <s v="Yes"/>
    <s v=""/>
    <s v=""/>
    <s v="Current Week"/>
  </r>
  <r>
    <s v="Acute kidney injury in pregnant women following SARS-CoV-2 infection: A case report from Iran"/>
    <s v="We reported a 33-year-old female case with novel coronavirus disease 2019 (COVID-19) accompanied by Acute tubular necrosis (ATN). She had a gestational age of 34 weeks. The patient referred to treatment clinic for COVID-19 in Imam Reza hospital of Tabriz (Iran) after having flu-like symptoms. In radiologic assessment, ground glass opacity (GGO) with consolidation was found in upper right lobe. Lopinavir/ritonavir (200mg/50mg) two tablet tow times, Ribavirin 200mg every 6 h, and Oseltamivir 75mg tow times were given for the treatment of COVID-19. The medications used for treatment of pneumonia were Meropenem, Ciprofloxacin, Vancomycin. All doses of medications were administrated by adjusted dose assuming the patient is anephric. Also, a few supplements were also given after ATN development including daily Rocaltrol and Nephrovit (as a multivitamin appropriate for patients with renal failure), Folic acid and Calcium carbonate. The patient is still under ventilator with a Fraction of inspired oxygen (FiO2) of 60% and Positive end-expiratory pressure (PEEP) of eight. SpO2 is 94% but the patient's ATN problem has been resolved. We started weaning from mechanical ventilator. The patient is conscious with full awareness to time, person and place. The maternal well-being is achieved and her neonate was discharged."/>
    <d v="2020-05-13T00:00:00"/>
    <d v="2020-05-15T00:00:00"/>
    <s v="https://pubmed.ncbi.nlm.nih.gov/32405454/"/>
    <s v="https://pubmed.ncbi.nlm.nih.gov/32405454/"/>
    <x v="16"/>
    <x v="0"/>
    <s v="Taghizadieh A, Mikaeili H, Ahmadi M, Valizadeh H."/>
    <s v="Respir Med Case Rep"/>
    <n v="2020"/>
    <s v="Peer-reviewed"/>
    <s v="10.1016/j.rmcr.2020.101090"/>
    <s v="English "/>
    <s v="Yes"/>
    <s v=""/>
    <s v=""/>
    <s v=""/>
    <x v="2"/>
    <n v="1"/>
    <s v="Yes"/>
    <s v=""/>
    <s v=""/>
    <s v="Yes"/>
    <s v="Yes"/>
    <s v=""/>
    <s v=""/>
    <s v=""/>
    <s v=""/>
    <s v=""/>
    <s v=""/>
    <s v=""/>
    <s v=""/>
    <s v=""/>
    <s v=""/>
    <s v=""/>
    <s v="Current Week"/>
  </r>
  <r>
    <s v="The ICMR bulletin on targeted hydroxychloroquine prophylaxis for Covid-19: Need to interpret with caution"/>
    <s v="The National Task Force for Covid-19 of the Indian Council of Medical Research (ICMR) in a bulletin dated March 21, 2020 recommended the use of hydroxychloroquine for prophylaxis in asymptomatic health care workers caring for suspected or confirmed patients and household contacts of confirmed patients. This is cause for concern with regard to bioethics and good clinical practice. The evidence for the efficacy of chloroquine and hydroxychloroquine is currently derived from open label trials and cell culture studies with no conclusive evidence available from randomised clinical trials. Hydroxychloroquine also carries contraindications in the case of conditions such as maculopathy, retinopathy and QTc prolongation and should be used with caution in vulnerable populations such as children, pregnancy, lactation and the elderly. Despite this, there has been a rush to procure and self-medicate with hydroxychloroquine, which has been addressed by the National Task Force. The WHO and the FDA have not found adequate evidence to recommend any specific medication for the treatment of Covid-19. While further evidence is awaited, including from trials registered with the FDA and the ICMR, it is recommended that the administration of hydroxychloroquine for chemo-prophylaxis be considered on a case by case basis with monitoring by a registered medical practitioner including electrocardiography (ECG). The potential for retinal and cardiac toxicity must also be borne in mind. It is further recommended that a public advisory regarding the need for caution in chemo-prophylaxis be made available in the public domain. Keywords: Coronavirus, Covid-19, SARS-CoV-2, hydroxychloroquine, chloroquine, chemoprophylaxis, bioethics, evidence- based medicine."/>
    <n v="2020"/>
    <d v="2020-05-13T00:00:00"/>
    <s v="https://ijme.in/articles/the-icmr-bulletin-on-targeted-hydroxychloroquine-prophylaxis-for-covid-19-need-to-interpret-with-caution/?galley=html"/>
    <s v="https://ijme.in/articles/the-icmr-bulletin-on-targeted-hydroxychloroquine-prophylaxis-for-covid-19-need-to-interpret-with-caution/?galley=html"/>
    <x v="9"/>
    <x v="2"/>
    <s v="D'Cruz M."/>
    <s v="Indian J Med Ethics"/>
    <n v="2020"/>
    <s v="Peer-reviewed"/>
    <s v="10.20529/IJME.2020.040"/>
    <m/>
    <s v="Yes"/>
    <s v="Yes"/>
    <s v=""/>
    <s v=""/>
    <x v="2"/>
    <s v="No"/>
    <s v=""/>
    <s v=""/>
    <s v=""/>
    <s v=""/>
    <s v="Yes"/>
    <s v=""/>
    <s v=""/>
    <s v=""/>
    <s v=""/>
    <s v="Yes"/>
    <s v=""/>
    <s v=""/>
    <s v=""/>
    <s v=""/>
    <s v=""/>
    <s v=""/>
    <s v="Current Week"/>
  </r>
  <r>
    <s v="A Case Series of the 2019 Novel Coronavirus (SARS-CoV-2) in Three Febrile Infants in New York"/>
    <s v="We describe three febrile infants less than two months of age admitted to a large, tertiary care children’s hospital in New York and subsequently found to be infected with SARS-CoV-2. All three patients presented with fever, feeding difficulty, lymphopenia, and thrombocytosis on laboratory evaluation. Two of the three patients were found to have neutropenia and two had known exposures to sick contacts. This case series describes three of the youngest patients to be reported with SARS-CoV-2 in the United States."/>
    <d v="2020-05-13T00:00:00"/>
    <d v="2020-05-15T00:00:00"/>
    <s v="https://pubmed.ncbi.nlm.nih.gov/32404431/"/>
    <s v="https://pubmed.ncbi.nlm.nih.gov/32404431/"/>
    <x v="1"/>
    <x v="0"/>
    <s v="Feld L, Belfer J, Kabra R, Goenka P, Rai S, Moriarty S, Barone S."/>
    <s v="Pediatrics"/>
    <n v="2020"/>
    <s v="Peer-reviewed"/>
    <s v="10.1542/peds.2020-1056"/>
    <s v="English"/>
    <s v=""/>
    <s v="Yes"/>
    <s v=""/>
    <s v=""/>
    <x v="0"/>
    <n v="3"/>
    <s v=""/>
    <s v=""/>
    <s v=""/>
    <s v=""/>
    <s v=""/>
    <s v="Yes"/>
    <s v="Yes"/>
    <s v="Yes"/>
    <s v="Yes"/>
    <s v="Yes"/>
    <s v=""/>
    <s v=""/>
    <s v=""/>
    <s v=""/>
    <s v=""/>
    <s v=""/>
    <s v="Current Week"/>
  </r>
  <r>
    <s v="Clinical implications and economic effects of the corona virus pandemic on gynaecology, obstetrics and reproductive medicine in Germany-learning from Italy"/>
    <s v="The infection with the novel SARS Cov-2 corona virus, the cause of severe acute respiratory distress syndrome, possessing its origin in the Chinese province Hubei, has reached the extent of a global pandemic within a few months. After aerosol infection, most people experience mild respiratory infection with cold symptoms such as cough and fever, and healing within two weeks. In about 5% of those infected, however, a severe course develops with the occurrence of multiple sub pleural bronchopulmonary infiltrates and even death as a result of respiratory failure. The corona virus pandemic has multiple impacts on social life that have not been seen before. For example, the government adopted measures to curb the exponential spread of the virus, which included a significant reduction in social contacts. Furthermore, the specialist societies recommended that no elective treatments be carried out during the pandemic period. This review article considers epidemiological aspects of novel corona virus infection and presents both the clinical as well the possible economic effects of the pandemic on gynaecology, obstetrics and reproductive medicine in Germany in the past, present and future. In addition, useful preventive measures for daily clinical work and the previously known scientific findings dealing with the impact of corona virus on pregnancy and birth are discussed."/>
    <d v="2020-05-13T00:00:00"/>
    <d v="2020-05-15T00:00:00"/>
    <s v="https://pubmed.ncbi.nlm.nih.gov/32403911/"/>
    <s v="https://pubmed.ncbi.nlm.nih.gov/32403911/"/>
    <x v="11"/>
    <x v="1"/>
    <s v="Findeklee S, Morinello E."/>
    <s v="Minerva Ginecol"/>
    <n v="2020"/>
    <s v="Peer-reviewed"/>
    <s v="10.23736/S0026-4784.20.04558-X"/>
    <s v="English"/>
    <s v=""/>
    <s v=""/>
    <s v=""/>
    <s v="Yes"/>
    <x v="0"/>
    <s v="N/A"/>
    <s v=""/>
    <s v=""/>
    <s v=""/>
    <s v=""/>
    <s v=""/>
    <s v=""/>
    <s v=""/>
    <s v=""/>
    <s v=""/>
    <s v=""/>
    <s v=""/>
    <s v=""/>
    <s v="Yes"/>
    <s v=""/>
    <s v=""/>
    <s v=""/>
    <s v="Current Week"/>
  </r>
  <r>
    <s v="The psycho-physical impact that COVID-19 has on children must not be underestimated"/>
    <s v="N/A"/>
    <d v="2020-05-13T00:00:00"/>
    <d v="2020-05-14T00:00:00"/>
    <s v="https://onlinelibrary.wiley.com/doi/abs/10.1111/apa.15347"/>
    <s v="https://onlinelibrary.wiley.com/doi/abs/10.1111/apa.15347"/>
    <x v="2"/>
    <x v="2"/>
    <s v="Pecoraro L, Dalle Carbonare L, De Franceschi L, Piacentini G, Pietrobelli A."/>
    <s v="Acta Paediatr"/>
    <n v="2020"/>
    <s v="Peer-reviewed"/>
    <s v="10.1111/apa.15347"/>
    <s v="English"/>
    <s v=""/>
    <s v="Yes"/>
    <s v=""/>
    <s v="Yes"/>
    <x v="0"/>
    <s v="N/A"/>
    <s v=""/>
    <s v=""/>
    <s v=""/>
    <s v=""/>
    <s v=""/>
    <s v=""/>
    <s v=""/>
    <s v=""/>
    <s v=""/>
    <s v=""/>
    <s v=""/>
    <s v=""/>
    <s v=""/>
    <s v="Yes"/>
    <s v=""/>
    <s v=""/>
    <s v="Current Week"/>
  </r>
  <r>
    <s v="COVID-19 infection during pregnancy: fetus as a patient deserves more attention"/>
    <s v="The novel coronavirus disease 2019 (COVID-19) pandemic is causing concern also for the management and outcome of COVID-19-positive pregnant women and their offspring, as reported cases are rare. Current evidence suggests the association of COVID-19 infection in pregnancy with both severe maternal morbidity requiring intensive care and perinatal complications (preterm birth with consequent neonatal morbidity and even perinatal death). Most of the reported cases focused specifically on the maternal outcomes and possible vertical transmission, but less attention has been paid to fetus as a patient in such pregnancies. The use of antenatal steroids and fetal neuroprotection with magnesium sulfate is clearly underreported. Several recently issued guidelines suggest lowering the upper gestational age for antenatal steroid administration and also advocate extreme caution or even restraining from the use of magnesium sulfate. Also, the rate of cesarean deliveries among COVID-19 women is unacceptably high. Here we provide arguments for NOT changing the existing guidelines and caution against cesarean delivery that was the prevalent delivery mode in the reported cases and case series"/>
    <d v="2020-05-13T00:00:00"/>
    <d v="2020-05-14T00:00:00"/>
    <s v="https://pubmed.ncbi.nlm.nih.gov/32401226/"/>
    <s v="https://pubmed.ncbi.nlm.nih.gov/32401226/"/>
    <x v="2"/>
    <x v="2"/>
    <s v="Stefanovic V."/>
    <s v="J Perinat Med"/>
    <n v="2020"/>
    <s v="Peer-reviewed"/>
    <s v="10.1515/jpm-2020-0181"/>
    <s v="English"/>
    <s v="Yes"/>
    <s v=""/>
    <s v=""/>
    <s v=""/>
    <x v="1"/>
    <s v="N/A"/>
    <s v=""/>
    <s v=""/>
    <s v=""/>
    <s v=""/>
    <s v="Yes"/>
    <s v=""/>
    <s v=""/>
    <s v=""/>
    <s v=""/>
    <s v=""/>
    <s v=""/>
    <s v=""/>
    <s v=""/>
    <s v=""/>
    <s v=""/>
    <s v=""/>
    <s v="Current Week"/>
  </r>
  <r>
    <s v="The COVID-19 pandemic: A rapid global response for children with cancer from SIOP, COG, SIOP-E, SIOP-PODC, IPSO, PROS, CCI, and St Jude Global"/>
    <s v="The COVID-19 pandemic is one of the most serious global challenges to delivering affordable and equitable treatment to children with cancer we have witnessed in the last few decades. This Special Report aims to summarize general principles for continuing multidisciplinary care during the SARS-CoV-2 (COVID-19) pandemic. With contributions from the leadership of the International Society for Pediatric Oncology (SIOP), Children's Oncology Group (COG), St Jude Global program, and Childhood Cancer International, we have sought to provide a framework for healthcare teams caring for children with cancer during the pandemic. We anticipate the burden will fall particularly heavily on children, their families, and cancer services in low- and middle-income countries. Therefore, we have brought together the relevant clinical leads from SIOP Europe, COG, and SIOP-PODC (Pediatric Oncology in Developing Countries) to focus on the six most curable cancers that are part of the WHO Global Initiative in Childhood Cancer. We provide some practical advice for adapting diagnostic and treatment protocols for children with cancer during the pandemic, the measures taken to contain it (e.g., extreme social distancing), and how to prepare for the anticipated recovery period."/>
    <d v="2020-05-13T00:00:00"/>
    <d v="2020-05-14T00:00:00"/>
    <s v="https://pubmed.ncbi.nlm.nih.gov/32400924/"/>
    <s v="https://pubmed.ncbi.nlm.nih.gov/32400924/"/>
    <x v="2"/>
    <x v="2"/>
    <s v="Sullivan M, Bouffet E, Rodriguez-Galindo C, Luna-Fineman S, Khan MS, Kearns P, Hawkins DS, Challinor J, Morrissey L, Fuchs J, Marcus K, Balduzzi A, Basset-Salom L, Caniza M, Baker JN, Kebudi R, Hessissen L, Sullivan R, Pritchard-Jones K."/>
    <s v="Pediatr Blood Cancer"/>
    <n v="2020"/>
    <s v="Peer-reviewed"/>
    <s v="10.1002/pbc.28409"/>
    <s v="English"/>
    <s v=""/>
    <s v="Yes"/>
    <s v=""/>
    <s v=""/>
    <x v="1"/>
    <s v="N/A"/>
    <s v=""/>
    <s v=""/>
    <s v=""/>
    <s v=""/>
    <s v=""/>
    <s v=""/>
    <s v=""/>
    <s v=""/>
    <s v=""/>
    <s v=""/>
    <s v=""/>
    <s v=""/>
    <s v=""/>
    <s v=""/>
    <s v=""/>
    <s v=""/>
    <s v="Current Week"/>
  </r>
  <r>
    <s v="Challenges and burden of the Coronavirus 2019 (COVID-19) pandemic for child and adolescent mental health: a narrative review to highlight clinical and research needs in the acute phase and the long return to normality"/>
    <s v="Background_x000a_The coronavirus disease 2019 (COVID-19) is profoundly affecting life around the globe. Isolation, contact restrictions and economic shutdown impose a complete change to the psychosocial environment in affected countries. These measures have the potential to threaten the mental health of children and adolescents significantly. Even though the current crisis can bring with it opportunities for personal growth and family cohesion, disadvantages may outweigh these benefits. Anxiety, lack of peer contact and reduced opportunities for stress regulation are main concerns. Another main threat is an increased risk for parental mental illness, domestic violence and child maltreatment. Especially for children and adolescents with special needs or disadvantages, such as disabilities, trauma experiences, already existing mental health problems, migrant background and low socioeconomic status, this may be a particularly challenging time. To maintain regular and emergency child and adolescent psychiatric treatment during the pandemic is a major challenge but is necessary for limiting long-term consequences for the mental health of children and adolescents. Urgent research questions comprise understanding the mental health effects of social distancing and economic pressure, identifying risk and resilience factors, and preventing long-term consequences, including—but not restricted to—child maltreatment. The efficacy of telepsychiatry is another highly relevant issue is to evaluate the efficacy of telehealth and perfect its applications to child and adolescent psychiatry._x000a__x000a_Conclusion_x000a_There are numerous mental health threats associated with the current pandemic and subsequent restrictions. Child and adolescent psychiatrists must ensure continuity of care during all phases of the pandemic. COVID-19-associated mental health risks will disproportionately hit children and adolescents who are already disadvantaged and marginalized. Research is needed to assess the implications of policies enacted to contain the pandemic on mental health of children and adolescents, and to estimate the risk/benefit ratio of measures such as home schooling, in order to be better prepared for future developments."/>
    <d v="2020-05-12T00:00:00"/>
    <d v="2020-05-19T00:00:00"/>
    <s v="https://capmh.biomedcentral.com/articles/10.1186/s13034-020-00329-3"/>
    <s v="https://capmh.biomedcentral.com/articles/10.1186/s13034-020-00329-3"/>
    <x v="2"/>
    <x v="1"/>
    <s v="Fegert JM, Vitiello B, Plener PL, Clemens V."/>
    <s v="Child Adolesc Psychiatry Ment Health"/>
    <n v="2020"/>
    <s v="Peer-reviewed"/>
    <s v="10.1186/s13034-020-00329-3"/>
    <s v="English"/>
    <s v=""/>
    <s v="Yes"/>
    <s v=""/>
    <s v=""/>
    <x v="1"/>
    <s v="N/A"/>
    <s v=""/>
    <s v=""/>
    <s v=""/>
    <s v=""/>
    <s v=""/>
    <s v=""/>
    <s v=""/>
    <s v=""/>
    <s v=""/>
    <s v=""/>
    <s v=""/>
    <s v=""/>
    <s v=""/>
    <s v="Yes"/>
    <s v=""/>
    <s v=""/>
    <s v="Current Week"/>
  </r>
  <r>
    <s v="Protecting the Prehospital Professional First Aid Teams from Airborne Viral Particles in the Case of Out-of-Hospital Pediatric Cardiac Arrest during the COVID-19 Pandemic"/>
    <s v="N/A"/>
    <d v="2020-05-12T00:00:00"/>
    <d v="2020-05-13T00:00:00"/>
    <s v="https://www.ncbi.nlm.nih.gov/pmc/articles/PMC7242767/"/>
    <s v="https://www.ncbi.nlm.nih.gov/pmc/articles/PMC7242767/"/>
    <x v="1"/>
    <x v="2"/>
    <s v="Lemoine S, Briche F, Jost D, Prunet B."/>
    <s v="Prehosp Disaster Med"/>
    <n v="2020"/>
    <s v="Peer-reviewed"/>
    <s v="10.1017/S1049023X2000062X"/>
    <s v="English "/>
    <s v=""/>
    <s v="Yes"/>
    <s v=""/>
    <s v=""/>
    <x v="0"/>
    <s v="N/A"/>
    <s v=""/>
    <s v=""/>
    <s v=""/>
    <s v=""/>
    <s v=""/>
    <s v=""/>
    <s v=""/>
    <s v=""/>
    <s v=""/>
    <s v=""/>
    <s v=""/>
    <s v=""/>
    <s v=""/>
    <s v=""/>
    <s v=""/>
    <s v=""/>
    <s v="Current Week"/>
  </r>
  <r>
    <s v="Post-natal follow-up for women and neonates during the COVID-19 pandemic: French National Authority for Health recommendations"/>
    <s v="Introduction_x000a_In the context of the stage 3 SARS-Cov-2 epidemic situation, it is necessary to put forward a method of rapid response for an HAS position statement in order to answer to the requests from the French Ministry of Solidarity and Health, healthcare professionals and/or health system users’ associations, concerning post-natal follow-up for women and neonates during the COVID-19 pandemic._x000a__x000a_Methods_x000a_A simplified 7-step process that favours HAS collaboration with experts (healthcare professionals, health system users’ associations, scientific societies etc.), the restrictive selection of available evidence and the use of digital means of communication. A short and specific dissemination format, which can be quickly updated in view of the changes in available data has been chosen."/>
    <d v="2020-05-11T00:00:00"/>
    <d v="2020-05-15T00:00:00"/>
    <s v="https://www.ncbi.nlm.nih.gov/pmc/articles/PMC7212945/"/>
    <s v="https://www.ncbi.nlm.nih.gov/pmc/articles/PMC7212945/"/>
    <x v="0"/>
    <x v="2"/>
    <s v="Vivanti AJ, Deruelle P, Picone O, Guillaume S, Roze JC, Mulin B, Kochert F, De Beco I, Mahu S, Gantois A, Barasinski C, Petitprez K, Pauchet-Traversat AF, Droy A, Benachi A."/>
    <s v="J Gynecol Obstet Hum Reprod"/>
    <n v="2020"/>
    <s v="Peer-reviewed"/>
    <s v="10.1016/j.jogoh.2020.101805"/>
    <s v="English "/>
    <s v="Yes"/>
    <s v="Yes"/>
    <s v=""/>
    <s v=""/>
    <x v="0"/>
    <s v="N/A"/>
    <s v=""/>
    <s v=""/>
    <s v=""/>
    <s v=""/>
    <s v=""/>
    <s v="Yes"/>
    <s v=""/>
    <s v=""/>
    <s v=""/>
    <s v=""/>
    <s v=""/>
    <s v=""/>
    <s v=""/>
    <s v=""/>
    <s v=""/>
    <s v=""/>
    <s v="Current Week"/>
  </r>
  <r>
    <s v="Follow-up for pregnant women during the COVID-19 pandemic: French national authority for health recommendations"/>
    <s v="Introduction_x000a_In the context of the stage 3 SARS-Cov-2 epidemic situation, it is necessary to put forward a method of rapid response for an HAS position statement in order to answer to the requests from the French Ministry of Solidarity and Health, healthcare professionals and/or health system users’ associations, concerning post-natal follow-up for women and neonates during the COVID-19 pandemic._x000a__x000a_Methods_x000a_A simplified 7-step process that favours HAS collaboration with experts (healthcare professionals, health system users’ associations, scientific societies etc.), the restrictive selection of available evidence and the use of digital means of communication. A short and specific dissemination format, which can be quickly updated in view of the changes in available data has been chosen."/>
    <d v="2020-05-11T00:00:00"/>
    <d v="2020-05-15T00:00:00"/>
    <s v="https://www.ncbi.nlm.nih.gov/pmc/articles/PMC7212959/"/>
    <s v="https://www.ncbi.nlm.nih.gov/pmc/articles/PMC7212959/"/>
    <x v="0"/>
    <x v="2"/>
    <s v="Vivanti AJ, Deruelle P, Picone O, Guillaume S, Roze JC, Mulin B, Kochert F, De Beco I, Mahu S, Gantois A, Barasinski C, Petitprez K, Pauchet-Traversat AF, Droy A, Benachi A."/>
    <s v="J Gynecol Obstet Hum Reprod"/>
    <n v="2020"/>
    <s v="Peer-reviewed"/>
    <s v="10.1016/j.jogoh.2020.101804"/>
    <s v="English "/>
    <s v="Yes"/>
    <s v="Yes"/>
    <s v=""/>
    <s v=""/>
    <x v="0"/>
    <s v="N/A"/>
    <s v=""/>
    <s v=""/>
    <s v=""/>
    <s v=""/>
    <s v=""/>
    <s v="Yes"/>
    <s v=""/>
    <s v=""/>
    <s v=""/>
    <s v=""/>
    <s v=""/>
    <s v=""/>
    <s v=""/>
    <s v=""/>
    <s v=""/>
    <s v=""/>
    <s v="Current Week"/>
  </r>
  <r>
    <s v="Incomplete Kawasaki Disease in a Child with Covid-19"/>
    <s v="N/A"/>
    <d v="2020-05-09T00:00:00"/>
    <d v="2020-05-13T00:00:00"/>
    <s v="https://pubmed.ncbi.nlm.nih.gov/32393680/"/>
    <s v="https://pubmed.ncbi.nlm.nih.gov/32393680/"/>
    <x v="1"/>
    <x v="0"/>
    <s v="Rivera-Figueroa EI, Santos R, Simpson S, Garg P."/>
    <s v="Indian Pediatr"/>
    <n v="2020"/>
    <s v="Peer-reviewed"/>
    <m/>
    <s v="English"/>
    <s v=""/>
    <s v="Yes"/>
    <s v=""/>
    <s v=""/>
    <x v="0"/>
    <n v="1"/>
    <s v=""/>
    <s v=""/>
    <s v=""/>
    <s v=""/>
    <s v=""/>
    <s v=""/>
    <s v="Yes"/>
    <s v=""/>
    <s v=""/>
    <s v="Yes"/>
    <s v=""/>
    <s v=""/>
    <s v=""/>
    <s v=""/>
    <s v=""/>
    <s v=""/>
    <s v="Current Week"/>
  </r>
  <r>
    <s v="Multicentre Italian study of SARS-CoV-2 infection in children and adolescents, preliminary data as at 10 April 2020"/>
    <s v="Data on features of severe acute respiratory syndrome coronavirus 2 (SARS-CoV-2) in children and adolescents are scarce. We report preliminary results of an Italian multicentre study comprising 168 laboratory-confirmed paediatric cases (median: 2.3 years, range: 1 day–17.7 years, 55.9% males), of which 67.9% were hospitalised and 19.6% had comorbidities. Fever was the most common symptom, gastrointestinal manifestations were frequent; two children required intensive care, five had seizures, 49 received experimental treatments and all recovered."/>
    <d v="2020-05-07T00:00:00"/>
    <d v="2020-05-14T00:00:00"/>
    <s v="https://www.eurosurveillance.org/content/10.2807/1560-7917.ES.2020.25.18.2000600"/>
    <s v="https://www.eurosurveillance.org/content/10.2807/1560-7917.ES.2020.25.18.2000600"/>
    <x v="3"/>
    <x v="0"/>
    <s v="Garazzino S, Montagnani C, DonÃ  D, Meini A, Felici E, Vergine G, Bernardi S, Giacchero R, Lo Vecchio A, Marchisio P, Nicolini G, Pierantoni L, Rabbone I, Banderali G, Denina M, Venturini E, Krzysztofiak A, Badolato R, Bianchini S, Galli L, Villani A, Castelli-Gattinara G, The Italian Sitip-Sip Pediatric Infection Study Group."/>
    <s v="Euro Surveill"/>
    <n v="2020"/>
    <s v="Peer-reviewed"/>
    <s v="10.2807/1560-7917.ES.2020.25.18.2000600"/>
    <s v="English"/>
    <s v=""/>
    <s v="Yes"/>
    <s v=""/>
    <s v=""/>
    <x v="0"/>
    <n v="104"/>
    <s v=""/>
    <s v=""/>
    <s v=""/>
    <s v=""/>
    <s v=""/>
    <s v="Yes"/>
    <s v="Yes"/>
    <s v="Yes"/>
    <s v="Yes"/>
    <s v="Yes"/>
    <s v=""/>
    <s v=""/>
    <s v=""/>
    <s v=""/>
    <s v=""/>
    <s v=""/>
    <s v="Current Week"/>
  </r>
  <r>
    <s v="Universal SARS-CoV-2 testing of pregnant women admitted for delivery in two Italian regions"/>
    <s v="N/A"/>
    <d v="2020-04-13T00:00:00"/>
    <d v="2020-05-15T00:00:00"/>
    <s v="https://www.nejm.org/doi/full/10.1056/NEJMc2009316"/>
    <s v="https://www.nejm.org/doi/full/10.1056/NEJMc2009316"/>
    <x v="1"/>
    <x v="0"/>
    <s v="Gagliardi L, Danieli R, Suriano G, Vaccaro A, Tripodi G, Rusconi F, Ramenghi LA."/>
    <s v="Am J Obstet Gynecol"/>
    <n v="2020"/>
    <s v="Peer-reviewed"/>
    <s v="10.1016/j.ajog.2020.05.017"/>
    <s v="English "/>
    <s v="Yes"/>
    <s v=""/>
    <s v=""/>
    <s v=""/>
    <x v="0"/>
    <n v="33"/>
    <s v="Yes"/>
    <s v="Yes"/>
    <s v=""/>
    <s v=""/>
    <s v=""/>
    <s v=""/>
    <s v=""/>
    <s v=""/>
    <s v=""/>
    <s v=""/>
    <s v=""/>
    <s v=""/>
    <s v=""/>
    <s v=""/>
    <s v=""/>
    <s v=""/>
    <s v="Current Week"/>
  </r>
  <r>
    <s v="Does the human placenta express the canonical cell entry mediators for SARS-CoV-2?"/>
    <s v="The pandemic of coronavirus disease 2019 (COVID-19) caused by the severe acute respiratory syndrome coronavirus 2 (SARS-CoV-2) has affected over 3.8 million people, including pregnant women. To date, no consistent evidence of vertical transmission for SARS-CoV-2 exists. This new coronavirus canonically utilizes the angiotensin-converting enzyme 2 (ACE2) receptor and the serine protease TMPRSS2 for cell entry. Herein, building upon our previous study (Pique-Regi, 2019) and new placenta single-cell/nuclei RNA-sequencing data, we investigated the expression of ACE2 and TMPRSS2 throughout pregnancy as well as in third-trimester chorioamniotic membranes. We report that co-transcription of ACE2 and TMPRSS2 is negligible, thus not a likely path of vertical transmission for SARS-CoV-2 at any stage of pregnancy. In contrast, receptors for Zika virus and cytomegalovirus which cause congenital infections are highly expressed by placental cell types. These data suggest that SARS-CoV-2 is unlikely to infect the human placenta through the canonical cell entry mediators."/>
    <d v="2020-05-18T00:00:00"/>
    <d v="2020-05-19T00:00:00"/>
    <s v="http://biorxiv.org/content/early/2020/05/18/2020.05.18.101485.abstract"/>
    <s v="http://biorxiv.org/content/early/2020/05/18/2020.05.18.101485.abstract"/>
    <x v="2"/>
    <x v="0"/>
    <s v="Pique-Regi, RR, Roberto; Tarca, Adi L.; Luca, Francesca; Xu, Yi; Leng, Yaozhu; Hsu, Chaur-Dong; Gomez-Lopez, Nardhy"/>
    <s v="bioRxiv"/>
    <s v="2020"/>
    <s v="Pre-print source"/>
    <s v="10.1101/2020.05.18.101485"/>
    <m/>
    <s v="Yes"/>
    <s v=""/>
    <s v="Yes"/>
    <s v=""/>
    <x v="1"/>
    <s v=""/>
    <s v="Yes"/>
    <s v=""/>
    <s v=""/>
    <s v=""/>
    <s v=""/>
    <s v=""/>
    <s v=""/>
    <s v=""/>
    <s v=""/>
    <s v=""/>
    <s v="Yes"/>
    <s v=""/>
    <s v=""/>
    <s v=""/>
    <s v=""/>
    <s v=""/>
    <s v="Current Week"/>
  </r>
  <r>
    <s v="The Presence of COVID-19 in Urine: A Systematic Review and Meta-analysis of the Literature"/>
    <s v="Purpose: To investigate the literature on the presence of COVID-19 virus in urine of infected patients and evaluate the attributes and clinical significance of COVID-19 in urine including probability of infection transmission through urine. Data sources: A systematic review of literature from December 2019 to 6th May 2020 was conducted on Pubmed, google scholar, ovid, scopus and ISI web of science. Study eligibility criteria: Studies which investigated urinary viral shedding of COVID-19 in infected patients included. Study appraisal and synthesis methods: Two reviewers selected relative studies and performed quality assessment of individual studies. Meta-analysis was performed the pooled case reports and case series. Fixed-effects model was used for analysis as no significant heterogeneity was observed between studies. Results: Thirty three studies were finally included in the systematic review including 19 case reports, 13 case series, and one cohort. Urinary samples from 430 patients were investigated. Ten studies reported the presence of COVID-19 in urinary samples from 16 patients. The rate of COVID-19 presence in urinary samples was 3.7%. Urinary viral load was low in most reports. The presence of virus in urine was not related to the disease course of the illness. Urinary COVID-19 was mostly detected from patients with moderate to severe disease (13 pts) but was also isolated from two children (one neonate and one 7 year-old girl) with mild disease. The pathogenicity of virus isolated from urine has been demonstrated in cell culture media in one study. Conclusions: This review highlights the low frequency of COVID-19 presence in urine of infected individuals and the potential of isolated virus for cytopathic effects. Therefore the probability of infection transmission through urine can be suggested. Caution must be exerted when dealing with urine of patients infected with COVID-19 including medical interventions like endoscopy and urethral catheterization."/>
    <d v="2020-05-15T00:00:00"/>
    <d v="2020-05-18T00:00:00"/>
    <s v="http://medrxiv.org/content/early/2020/05/18/2020.05.15.20094920.abstract"/>
    <s v="http://medrxiv.org/content/early/2020/05/18/2020.05.15.20094920.abstract"/>
    <x v="5"/>
    <x v="6"/>
    <s v="Kashi, AHF-k, Morteza; Amini, Erfan; Vaezjalali, Maryam"/>
    <s v="medRxiv"/>
    <s v="2020"/>
    <s v="Pre-print source"/>
    <s v="10.1101/2020.05.15.20094920"/>
    <m/>
    <s v="Yes"/>
    <s v="Yes"/>
    <s v=""/>
    <s v=""/>
    <x v="1"/>
    <s v="One neonate, one 7 year-old"/>
    <s v="Yes"/>
    <s v=""/>
    <s v=""/>
    <s v=""/>
    <s v=""/>
    <s v=""/>
    <s v="Yes"/>
    <s v=""/>
    <s v=""/>
    <s v=""/>
    <s v=""/>
    <s v=""/>
    <s v=""/>
    <s v=""/>
    <s v=""/>
    <s v=""/>
    <s v="Current Week"/>
  </r>
  <r>
    <s v="Symptomatic SARS-CoV-2 infections display specific IgG Fc structures"/>
    <s v="The ongoing severe acute respiratory syndrome coronavirus 2 (SARS-CoV-2) pandemic has caused a public health crisis that is exacerbated by our poor understanding of correlates of immunity. SARS-CoV-2 infection can cause Coronavirus Disease 2019 (COVID-19), with a spectrum of symptoms ranging from asymptomatic carriage to life threatening pneumonia and cytokine dysregulation [1-3]. Although antibodies have been shown in a variety of in vitro assays to promote coronavirus infections through mechanisms requiring interactions between IgG antibodies and Fc gamma receptors (Fc?Rs), the relevance of these observations to coronavirus infections in humans is not known [4-7]. In light of ongoing clinical trials examining convalescent serum therapy for COVID-19 patients and expedited SARS-CoV-2 vaccine testing in humans, it is essential to clarify the role of antibodies in the pathogenesis of COVID-19. Here we show that adults with PCR-diagnosed COVID-19 produce IgG antibodies with a specific Fc domain repertoire that is characterized by reduced fucosylation, a modification that enhances interactions with the activating Fc?R, Fc?RIIIa. Fc fucosylation was reduced when compared with SARS-CoV-2-seropositive children and relative to adults with symptomatic influenza virus infections. These results demonstrate an antibody correlate of symptomatic SARS-CoV-2 infections in adults and have implications for novel therapeutic strategies targeting Fc?RIIIa pathways."/>
    <d v="2020-05-15T00:00:00"/>
    <d v="2020-05-18T00:00:00"/>
    <s v="http://medrxiv.org/content/early/2020/05/18/2020.05.15.20103341.abstract"/>
    <s v="http://medrxiv.org/content/early/2020/05/18/2020.05.15.20103341.abstract"/>
    <x v="2"/>
    <x v="7"/>
    <s v="Chakraborty, SE, Karlie; Buzzanco, Anthony S.; Memoli, Matthew J.; Sherwood, Robert; Mallajosyula, Vamsee; Xie, Markus M.; Gonzalez, Joseph; Buffone, Cindy; Kathale, Nimish; Providenza, Susan; Jagannathan, Prasanna; Andrews, Jason R.; Blish, Catherine A.; Krammer, Florian; Dugan, Haley; Wilson, Patrick C.; Pham, Tho D.; Boyd, Scott D.; Zhang, Sheng; Taubenberger, Jeffery K.; Morales, Tasha; Schapiro, Jeffrey M.; Parsonnet, Julie; Wang, Taia T."/>
    <s v="medRxiv"/>
    <s v="2020"/>
    <s v="Pre-print source"/>
    <s v="10.1101/2020.05.15.20103341"/>
    <m/>
    <s v=""/>
    <s v="Yes"/>
    <s v=""/>
    <s v=""/>
    <x v="1"/>
    <s v="Children with antibodies but not a diagnosis"/>
    <s v=""/>
    <s v=""/>
    <s v=""/>
    <s v=""/>
    <s v=""/>
    <s v=""/>
    <s v="Yes"/>
    <s v=""/>
    <s v=""/>
    <s v=""/>
    <s v=""/>
    <s v=""/>
    <s v=""/>
    <s v=""/>
    <s v=""/>
    <s v=""/>
    <s v="Current Week"/>
  </r>
  <r>
    <s v="Age-dependence of mortality from novel coronavirus disease (COVID-19) in highly exposed populations: New York transit workers and residents and Diamond Princess passengers"/>
    <s v="Background. Populations heavily exposed to the novel coronavirus provide an opportunity to estimate the mortality from COVID-19 in different age groups. Methods. The mortality reported by May 13 from COVID-19 among Diamond Princess cruise ship passengers, and New York residents and Metropolitan Transit Authority (MTA) workers was estimated based on publicly available information. Results. The mortality among children (age 0 to 17 yrs) in New York City was 1 in 172,692. The mortality in New York state was 1 in 322,217 for ages 10-19 yrs., and 1 in 36,725 for ages 20-29 yrs. The mortality among New York transit workers was estimated to be 1 in 7,329 for ages 30-39 years; 1 in 1,075 for ages 40-49 yrs.; 1 in 343 for ages 50-59 yrs.; and 1 in 178 for ages 60-69 yrs. Among Diamond Princess passengers, the mortality was estimated to be 1 in 145 for ages 70-79, and 1 in 54 for ages 80-89. Conclusions: Mortality among populations exposed to the novel coronavirus increases with age, ranging from about 1 in 170,000 below the age of 18 years, to 1 in 54 above the age of 80 years."/>
    <d v="2020-05-14T00:00:00"/>
    <d v="2020-05-18T00:00:00"/>
    <s v="http://medrxiv.org/content/early/2020/05/18/2020.05.14.20094847.abstract"/>
    <s v="http://medrxiv.org/content/early/2020/05/18/2020.05.14.20094847.abstract"/>
    <x v="1"/>
    <x v="0"/>
    <s v="Leffler, CTH, Matthew C."/>
    <s v="medRxiv"/>
    <s v="2020"/>
    <s v="Pre-print source"/>
    <s v="10.1101/2020.05.14.20094847"/>
    <m/>
    <s v=""/>
    <s v="Yes"/>
    <s v=""/>
    <s v=""/>
    <x v="0"/>
    <s v=""/>
    <s v=""/>
    <s v=""/>
    <s v=""/>
    <s v=""/>
    <s v=""/>
    <s v="Yes"/>
    <s v=""/>
    <s v="Yes"/>
    <s v=""/>
    <s v=""/>
    <s v=""/>
    <s v=""/>
    <s v=""/>
    <s v=""/>
    <s v=""/>
    <s v=""/>
    <s v="Current Week"/>
  </r>
  <r>
    <s v="No SARS-CoV-2 carriage observed in children attending daycare centers during the first weeks of the epidemic in Belgium"/>
    <s v="To gain knowledge about the role of young children attending daycare in transmission risk of SARS-CoV-2, a random sample of children (n=84) aged between 6 and 30 months attending daycare in Belgium was studied shortly after the start of the epidemic (February 29th) and before the lockdown (March 18th). No asymptomatic carriage of SARS-CoV-2 was detected, whereas common cold symptoms were common (51.2%)."/>
    <d v="2020-05-13T00:00:00"/>
    <d v="2020-05-18T00:00:00"/>
    <s v="http://medrxiv.org/content/early/2020/05/18/2020.05.13.20095190.abstract"/>
    <s v="http://medrxiv.org/content/early/2020/05/18/2020.05.13.20095190.abstract"/>
    <x v="17"/>
    <x v="0"/>
    <s v="Desmet, SE, Esra; Wouters, Ine; Decru, Bram; Beuselinck, Kurt; Malhotra-Kumar, Surbhi; Theeten, Heidi"/>
    <s v="medRxiv"/>
    <s v="2020"/>
    <s v="Pre-print source"/>
    <s v="10.1101/2020.05.13.20095190"/>
    <m/>
    <s v=""/>
    <s v="Yes"/>
    <s v=""/>
    <s v=""/>
    <x v="0"/>
    <s v="84 children between 6 and 30 months"/>
    <s v=""/>
    <s v=""/>
    <s v=""/>
    <s v=""/>
    <s v=""/>
    <s v="Yes"/>
    <s v="Yes"/>
    <s v="Yes"/>
    <s v="Yes"/>
    <s v=""/>
    <s v=""/>
    <s v=""/>
    <s v=""/>
    <s v=""/>
    <s v=""/>
    <s v=""/>
    <s v="Current Week"/>
  </r>
  <r>
    <s v="SARS pandemic exposure impaired early childhood development: A lesson for COVID-19"/>
    <s v="Social and mental stressors associated with the COVID-19 pandemic may promote long-term effects on child development. However, reports aimed at identifying the relationship between pandemics and child health are limited. We conducted a retrospective study to evaluate the severe acute respiratory syndrome (SARS) pandemic in 2003 and its relationship to child development indicators using a representative sample across China. Our study involved longitudinal measurements of 14,647 children, 36% of whom (n = 5216) were born before or during the SARS pandemic. Cox models were utilized to examine the effects of SARS on preterm birth and four milestones of development: age to (1) walk independently, (2) say a complete sentence, (3) count from 0 to 10, and (4) undress him/herself for urination. Mixed effect models were utilized to associate SARS with birthweight, body weight and height. Our results show that experiencing SARS during early childhood was significantly associated with delayed milestones, with adjusted hazard ratios of 3.17 [95% confidence intervals (CI): 2.71, 3.70], 3.98 (3.50, 4.53), 4.96 (4.48, 5.49), or 5.57 (5.00, 6.20) for walking independently, saying a complete sentence, counting from 0 to 10, and undressing him/herself for urination, respectively. Experiencing SARS was also associated with reduced body weight. This effect was strongest for preschool children [a weight reduction of 4.86 (0.36, 9.35) kg, 5.48 (-0.56, 11.53) kg or 5.09 (-2.12, 12.30) kg for 2, 3, 4 year-olds, respectively]. We did not identify a significant effect of maternal SARS exposure on birthweight or gestational length. Collectively, our results showed that the SARS pandemic was associated with delayed child development and provided epidemiological evidence to support the association between infectious disease epidemics and impaired child health. These results provide a useful framework to investigate and mitigate relevant impacts from the COVID-19 pandemic."/>
    <d v="2020-05-12T00:00:00"/>
    <d v="2020-05-18T00:00:00"/>
    <s v="http://medrxiv.org/content/early/2020/05/16/2020.05.12.20099945.abstract"/>
    <s v="http://medrxiv.org/content/early/2020/05/16/2020.05.12.20099945.abstract"/>
    <x v="4"/>
    <x v="4"/>
    <s v="Fan, YW, Huiyu; Wu, Qiong; Zhou, Xiang; Zhou, Yubo; Wang, Bin; Han, Yiqun; xue, Tao; Zhu, Tong"/>
    <s v="medRxiv"/>
    <s v="2020"/>
    <s v="Pre-print source"/>
    <s v="10.1101/2020.05.12.20099945"/>
    <m/>
    <s v=""/>
    <s v="Yes"/>
    <s v=""/>
    <s v="Yes"/>
    <x v="2"/>
    <s v="longitudinal measurements of 14,647 children, SARS 2003. Not direct contraction of SARS, but living during the SARS 2003 pandemic."/>
    <s v=""/>
    <s v=""/>
    <s v=""/>
    <s v=""/>
    <s v=""/>
    <s v=""/>
    <s v=""/>
    <s v=""/>
    <s v=""/>
    <s v=""/>
    <s v=""/>
    <s v=""/>
    <s v=""/>
    <s v="Yes"/>
    <s v=""/>
    <s v=""/>
    <s v="Current Week"/>
  </r>
  <r>
    <s v="Pregnancy and Neonatal Outcomes in SARS-CoV-2 Infection: a systematic review"/>
    <s v="With the emergence of SARS-CoV-2 and its rapid spread, concerns regarding its effects on pregnancy outcomes have been growing. We reviewed 164 pregnancies complicated by maternal SARS-CoV-2 infection across 20 studies. The most common clinical presentations were fever (57.9%), cough (35.4%), fatigue (15.2%), and dyspnea (12.2%). Only 2.4% of patients developed respiratory distress. Of all patients, 84.5% delivered via Cesarean section, with a 23.9% rate of maternal gestational complications, 20.3% rate of preterm delivery, and a concerning 2.3% rate of stillbirth delivery. Relative to known viral infections, the prognosis for pregnant women with SARS-CoV-2 is good, even in the absence of specific antiviral treatment. However, neonates and acute patients, especially those with gestational or pre-existing co-morbidities, must be actively managed to prevent severe outcomes."/>
    <d v="2020-05-11T00:00:00"/>
    <d v="2020-05-18T00:00:00"/>
    <s v="http://medrxiv.org/content/early/2020/05/18/2020.05.11.20098368.abstract"/>
    <s v="http://medrxiv.org/content/early/2020/05/18/2020.05.11.20098368.abstract"/>
    <x v="5"/>
    <x v="1"/>
    <s v="Chamseddine, RSW, Farah; Chervenak, Frank; Salomon, Laurent J.; Ahmed, Baderledeen; Rafii, Arash"/>
    <s v="medRxiv"/>
    <s v="2020"/>
    <s v="Pre-print source"/>
    <s v="10.1101/2020.05.11.20098368"/>
    <m/>
    <s v="Yes"/>
    <s v=""/>
    <s v="Yes"/>
    <s v=""/>
    <x v="1"/>
    <s v=""/>
    <s v=""/>
    <s v=""/>
    <s v=""/>
    <s v=""/>
    <s v=""/>
    <s v=""/>
    <s v=""/>
    <s v=""/>
    <s v=""/>
    <s v=""/>
    <s v=""/>
    <s v=""/>
    <s v=""/>
    <s v=""/>
    <s v=""/>
    <s v=""/>
    <s v="Current Week"/>
  </r>
  <r>
    <s v="Outbreak of Kawasaki disease in children during COVID-19 pandemic: a prospective observational study in Paris, France"/>
    <s v="Background: Acute clinical manifestations of SARS-CoV-2 infection are less frequent and less severe in children than in adults. However, recent observations raised concerns about potential post-viral severe inflammatory reactions in children infected with SARS-CoV-2. Methods: We describe an outbreak of cases of Kawasaki disease (KD) admitted between April 27 and May 7, 2020, in the general paediatrics department of a university hospital in Paris, France. All children prospectively underwent nasopharyngeal swabs for SARS-CoV-2 RT-PCR, SARS-CoV-2 IgG serology testing, and echocardiography. The number of admissions for KD during the study period was compared to that observed since January 1, 2018, based on discharge codes, using Poisson regression. Results: A total of 17 children were admitted for KD over an 11-day period, in contrast with a mean of 1.0 case per 2-week period over 2018-2019 (Poisson incidence rate ratio: 13.2 [95% confidence interval: 7.3-24.1], p &amp;amp;lt;0.001). Their median age was 7.5 (range, 3.7-16.6) years, and 59% of patients originated from sub-Saharan Africa or Caribbean islands. Eleven patients presented with KD shock syndrome (KDSS) requiring intensive care support, and 12 had myocarditis. All children had marked gastrointestinal symptoms at the early stage of illness and high levels of inflammatory markers. Fourteen patients (82%) had evidence of recent SARS-CoV-2 infection (positive RT-PCR 7/17, positive IgG antibody detection 14/16). All patients received immunoglobulins and some received corticosteroids (5/17). The clinical outcome was favourable in all patients. Moderate coronary artery dilations were detected in 5 cases (29%) during hospitalisation. Conclusions: The ongoing outbreak of KD in the Paris might be related to SARS-CoV2, and shows an unusually high proportion of children with gastrointestinal involvement, KDSS and African ancestry."/>
    <d v="2020-05-10T00:00:00"/>
    <d v="2020-05-14T00:00:00"/>
    <s v="http://medrxiv.org/content/early/2020/05/14/2020.05.10.20097394.abstract"/>
    <s v="http://medrxiv.org/content/early/2020/05/14/2020.05.10.20097394.abstract"/>
    <x v="0"/>
    <x v="4"/>
    <s v="Toubiana, JP, Clement; Corsia, Alice; Bajolle, Fanny; Fourgeaud, Jacques; Angoulvant, Francois; Debray, Agathe; Basmaci, Romain; Salvador, Elodie; Biscardi, Sandra; Frange, Pierre; Chalumeau, Martin; Casanova, Jean-Laurent; Cohen, Jeremie F.; Allali, Slimane"/>
    <s v="medRxiv"/>
    <s v="2020"/>
    <s v="Pre-print source"/>
    <s v="10.1101/2020.05.10.20097394"/>
    <m/>
    <s v=""/>
    <s v="Yes"/>
    <s v=""/>
    <s v=""/>
    <x v="0"/>
    <s v="17 children were admitted for KD, 14 of whom had SARS-CoV-2 infection"/>
    <s v=""/>
    <s v=""/>
    <s v=""/>
    <s v=""/>
    <s v=""/>
    <s v=""/>
    <s v="Yes"/>
    <s v=""/>
    <s v="Yes"/>
    <s v=""/>
    <s v=""/>
    <s v=""/>
    <s v=""/>
    <s v=""/>
    <s v=""/>
    <s v=""/>
    <s v="Current Week"/>
  </r>
  <r>
    <s v="Impact of COVID-19 infection on maternal and neonatal outcomes: a review of 287 pregnancies"/>
    <s v="Pregnant women are vulnerable group in viral outbreaks especially in the severe acute respiratory syndrome coronavirus 2 (SARS-CoV-2) pandemic. The aim of this review was to identify maternal and neonatal outcomes in available articles on pregnancies affected by COVID-19. The articles that had assessed outcomes of pregnancy and perinatal of women with COVID-19 between Oct 2019 and Apr 30, 2020 without language limitation were considered. All kinds of studies such as case report, case series, retrospective cohort, case control were included. We searched databases, selected relevant studies and extracted data regarding maternal and neonatal outcomes from each article. Data of 287 pregnant women with COVID-19 of 6 countries were assessed from 28 articles between December 8, 2019 and April 6, 2020. Most pregnant women reported in their third trimester, 102 (35.5%) cases were symptomatic at the time of admission. Common onset symptoms, abnormal laboratory findings, and chest computed tomography pattern were fever (51.5%), lymphocytopenia (67.9%), and multiple ground-glass opacities (78.5%) respectively. 93% of all deliveries were done through cesarean section. No maternal mortality and 3 % ICU admission were reported. Vertical transmission was not reported but its possibility was suggested in three neonates. One neonatal death, one stillbirth, and one abortion were reported. All newborns were not breastfed. This review showed fewer adverse maternal and neonatal outcomes in pregnant women with COVID-19 in comparison with previous coronavirus outbreak infection in pregnancy. Limited data are available regarding possibility of virus transmission in utero, during vaginal childbirth and breastfeeding. Effect of COVID-19 on first and second trimester and ongoing pregnancy outcomes in infected mothers is still questionable."/>
    <d v="2020-05-09T00:00:00"/>
    <d v="2020-05-15T00:00:00"/>
    <s v="http://medrxiv.org/content/early/2020/05/15/2020.05.09.20096842.abstract"/>
    <s v="http://medrxiv.org/content/early/2020/05/15/2020.05.09.20096842.abstract"/>
    <x v="5"/>
    <x v="1"/>
    <s v="Azarkish, FJ, Roksana"/>
    <s v="medRxiv"/>
    <s v="2020"/>
    <s v="Pre-print source"/>
    <s v="10.1101/2020.05.09.20096842"/>
    <m/>
    <s v="Yes"/>
    <s v=""/>
    <s v="Yes"/>
    <s v=""/>
    <x v="1"/>
    <s v="287 pregnant women assessed"/>
    <s v="Yes"/>
    <s v="Yes"/>
    <s v="Yes"/>
    <s v="Yes"/>
    <s v=""/>
    <s v=""/>
    <s v=""/>
    <s v=""/>
    <s v=""/>
    <s v=""/>
    <s v=""/>
    <s v=""/>
    <s v=""/>
    <s v=""/>
    <s v=""/>
    <s v=""/>
    <s v="Current Week"/>
  </r>
  <r>
    <s v="Characterisation of COVID-19 Pandemic in Paediatric Age Group: A Systematic Review and Meta-Analysis"/>
    <s v="Background: Coronavirus disease 2019 (COVID-19) is a pandemic first originated in Wuhan the capital of Hubei province, China in December 2019 and then spread globally. It is caused by SARS-CoV-2. Until 1st April 2020, the number of cases worldwide was recorded to be 823,626 with 40,598 deaths. Most of the reported cases were adults with few cases described in children and neonates._x000a__x000a_Objectives: We performed a systematic review and meta-analysis to analyse the disease characterisation in paediatric age group including the possibility of vertical transmission to the neonates._x000a__x000a_Methods: Articles published up to 2nd April 2020 in PubMed and google Scholar were considered for this study._x000a__x000a_Findings: The most frequently reported symptoms were cough 49% (95% CI: 42 - 55%) and fever 47% (95% CI: 41- 53%). Lymphopenia and increased Procalcitonin were recorded in (21%, 95% CI: 12 - 30%) and (28%, 95% CI: 18 - 37%) respectively. No sex difference for COVID-19 was found in paediatric age group (p = 0.7). Case fatality rate was 0%. Four out of 58 neonates (6.8%) born to COVID-19 confirmed mothers tested positive for the disease._x000a__x000a_Conclusion: The disease trajectory in Paediatric patients has good prognosis compared to adults. Intensive care unit and death are rare. Vertical transmission and virus shedding in breast milk are yet to be established."/>
    <d v="2020-05-08T00:00:00"/>
    <d v="2020-05-18T00:00:00"/>
    <s v="https://doi.org/10.1016/j.jcv.2020.104395"/>
    <s v="https://doi.org/10.1016/j.jcv.2020.104395"/>
    <x v="2"/>
    <x v="1"/>
    <s v="Mustafa NM, A Selim L."/>
    <s v="J Clin Virol"/>
    <n v="2020"/>
    <s v="Peer-reviewed"/>
    <s v="10.1016/j.jcv.2020.104395"/>
    <m/>
    <s v="Yes"/>
    <s v="Yes"/>
    <s v="Yes"/>
    <s v=""/>
    <x v="1"/>
    <s v=""/>
    <s v=""/>
    <s v=""/>
    <s v=""/>
    <s v=""/>
    <s v=""/>
    <s v=""/>
    <s v=""/>
    <s v=""/>
    <s v=""/>
    <s v=""/>
    <s v=""/>
    <s v=""/>
    <s v=""/>
    <s v=""/>
    <s v=""/>
    <s v=""/>
    <s v="Current Week"/>
  </r>
  <r>
    <s v="Placental pathology in COVID-19"/>
    <s v="Objectives: To describe histopathologic findings in the placentas of women with COVID-19 during pregnancy. Methods: Pregnant women with COVID-19 delivering between March 18, 2020 and May 5, 2020 were identified. Placentas were examined and compared to historical controls and women with placental evaluation for a history of melanoma. Results: 16 placentas from patients with SARS-CoV-2 were examined (15 with live birth in the 3rd trimester 1 delivered in the 2nd trimester after intrauterine fetal demise). Compared to controls, third trimester placentas were significantly more likely to show at least one feature of maternal vascular malperfusion (MVM), including abnormal or injured maternal vessels, as well as delayed villous maturation, chorangiosis, and intervillous thrombi. Rates of acute and chronic inflammation were not increased. The placenta from the patient with intrauterine fetal demise showed villous edema and a retroplacental hematoma. Conclusions: Relative to controls, COVID-19 placentas show increased prevalence of features of maternal vascular malperfusion (MVM), a pattern of placental injury reflecting abnormalities in oxygenation within the intervillous space associated with adverse perinatal outcomes. Only 1 COVID-19 patient was hypertensive despite the association of MVM with hypertensive disorders and preeclampsia. These changes may reflect a systemic inflammatory or hypercoagulable state influencing placental physiology."/>
    <d v="2020-05-08T00:00:00"/>
    <d v="2020-05-13T00:00:00"/>
    <s v="http://medrxiv.org/content/early/2020/05/12/2020.05.08.20093229.abstract"/>
    <s v="http://medrxiv.org/content/early/2020/05/12/2020.05.08.20093229.abstract"/>
    <x v="1"/>
    <x v="7"/>
    <s v="Shanes, EDM, Leena B.; Otero, Sebastian; Azad, Hooman A.; Miller, Emily S.; Goldstein, Jeffery A."/>
    <s v="medRxiv"/>
    <s v="2020"/>
    <s v="Pre-print source"/>
    <s v="10.1101/2020.05.08.20093229"/>
    <m/>
    <s v="Yes"/>
    <s v=""/>
    <s v=""/>
    <s v=""/>
    <x v="0"/>
    <s v="16 placentas from patients with SARS-CoV-2"/>
    <s v="Yes"/>
    <s v=""/>
    <s v=""/>
    <s v="Yes"/>
    <s v=""/>
    <s v=""/>
    <s v=""/>
    <s v=""/>
    <s v=""/>
    <s v=""/>
    <s v=""/>
    <s v=""/>
    <s v=""/>
    <s v=""/>
    <s v=""/>
    <s v=""/>
    <s v="Current Week"/>
  </r>
  <r>
    <s v="Re: Novel Coronavirus COVID-19 in late pregnancy: Outcomes of first nine cases in an inner city London hospital"/>
    <s v="None Available"/>
    <d v="2020-05-07T00:00:00"/>
    <d v="2020-05-14T00:00:00"/>
    <s v="https://doi.org/10.1016/j.ejogrb.2020.05.004"/>
    <s v="https://doi.org/10.1016/j.ejogrb.2020.05.004"/>
    <x v="6"/>
    <x v="0"/>
    <s v="Govind A, Essien S, Karthikeyan A, Fakokunde A, Janga D, Yoong W, Nakhosteen A."/>
    <s v="Eur J Obstet Gynecol Reprod Biol"/>
    <n v="2020"/>
    <s v="Peer-reviewed"/>
    <s v="10.1016/j.ejogrb.2020.05.004"/>
    <m/>
    <s v="Yes"/>
    <s v=""/>
    <s v="Yes"/>
    <s v=""/>
    <x v="0"/>
    <n v="9"/>
    <s v="Yes"/>
    <s v=""/>
    <s v=""/>
    <s v="Yes"/>
    <s v="Yes"/>
    <s v=""/>
    <s v=""/>
    <s v=""/>
    <s v=""/>
    <s v=""/>
    <s v=""/>
    <s v=""/>
    <s v=""/>
    <s v=""/>
    <s v=""/>
    <s v=""/>
    <s v="Current Week"/>
  </r>
  <r>
    <s v="How to reduce the potential risk of vertical transmission of SARS-CoV-2 during vaginal delivery?"/>
    <s v="The risk of vertical transmission during vaginal delivery in COVID-19 pregnant patients is currently a topic of debate. Obstetric norms on vaginal birth assistance to reduce the potential risk of perinatal infection should be promoted by ensuring that the risk of contamination from maternal anus and faecal material is reduced during vaginal delivery."/>
    <d v="2020-05-06T00:00:00"/>
    <d v="2020-05-19T00:00:00"/>
    <s v="https://doi.org/10.1016/j.ejogrb.2020.04.065"/>
    <s v="https://doi.org/10.1016/j.ejogrb.2020.04.065"/>
    <x v="18"/>
    <x v="2"/>
    <s v="Carosso A, Cosma S, Serafini P, Benedetto C, Mahmood T."/>
    <s v="Eur J Obstet Gynecol Reprod Biol"/>
    <n v="2020"/>
    <s v="Peer-reviewed"/>
    <s v="10.1016/j.ejogrb.2020.04.065"/>
    <m/>
    <s v="Yes"/>
    <s v=""/>
    <s v=""/>
    <s v=""/>
    <x v="0"/>
    <s v=""/>
    <s v=""/>
    <s v=""/>
    <s v=""/>
    <s v=""/>
    <s v=""/>
    <s v=""/>
    <s v=""/>
    <s v=""/>
    <s v=""/>
    <s v=""/>
    <s v=""/>
    <s v=""/>
    <s v=""/>
    <s v=""/>
    <s v=""/>
    <s v=""/>
    <s v="Current Week"/>
  </r>
  <r>
    <s v="Wider collateral damage to children in the UK because of the social distancing measures designed to reduce the impact of COVID-19 in adults"/>
    <s v="None Available"/>
    <d v="2020-05-04T00:00:00"/>
    <d v="2020-05-19T00:00:00"/>
    <s v="https://doi.org/10.1136/bmjpo-2020-000701"/>
    <s v="https://doi.org/10.1136/bmjpo-2020-000701"/>
    <x v="6"/>
    <x v="2"/>
    <s v="Crawley E, Loades M, Feder G, Logan S, Redwood S, Macleod J."/>
    <s v="BMJ Paediatr Open"/>
    <n v="2020"/>
    <s v="Peer-reviewed"/>
    <s v="10.1136/bmjpo-2020-000701"/>
    <m/>
    <s v=""/>
    <s v="Yes"/>
    <s v=""/>
    <s v=""/>
    <x v="0"/>
    <s v=""/>
    <s v=""/>
    <s v=""/>
    <s v=""/>
    <s v=""/>
    <s v=""/>
    <s v=""/>
    <s v=""/>
    <s v=""/>
    <s v=""/>
    <s v=""/>
    <s v=""/>
    <s v=""/>
    <s v=""/>
    <s v=""/>
    <s v=""/>
    <s v=""/>
    <s v="Current Week"/>
  </r>
  <r>
    <s v="COVID-19 pandemic for Pediatric Health Care: disadvantages and opportunities"/>
    <s v="None Available"/>
    <d v="2020-05-15T00:00:00"/>
    <d v="2020-05-16T00:00:00"/>
    <s v="https://doi.org/10.1038/s41390-020-0955-x"/>
    <s v="https://doi.org/10.1038/s41390-020-0955-x"/>
    <x v="2"/>
    <x v="2"/>
    <s v="PraticÃ² AD."/>
    <s v="Pediatr Res"/>
    <n v="2020"/>
    <s v="Peer-reviewed"/>
    <s v="10.1038/s41390-020-0955-x"/>
    <m/>
    <s v=""/>
    <s v="Yes"/>
    <s v=""/>
    <s v="Yes"/>
    <x v="1"/>
    <s v=""/>
    <s v=""/>
    <s v=""/>
    <s v=""/>
    <s v=""/>
    <s v=""/>
    <s v=""/>
    <s v=""/>
    <s v=""/>
    <s v=""/>
    <s v=""/>
    <s v=""/>
    <s v=""/>
    <s v=""/>
    <s v=""/>
    <s v=""/>
    <s v=""/>
    <s v="Current Wee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30" firstHeaderRow="1" firstDataRow="1" firstDataCol="1"/>
  <pivotFields count="37">
    <pivotField showAll="0"/>
    <pivotField showAll="0"/>
    <pivotField showAll="0"/>
    <pivotField numFmtId="14" showAll="0"/>
    <pivotField showAll="0"/>
    <pivotField showAll="0"/>
    <pivotField axis="axisRow" dataField="1" showAll="0">
      <items count="21">
        <item m="1" x="19"/>
        <item x="17"/>
        <item x="12"/>
        <item x="4"/>
        <item x="0"/>
        <item x="11"/>
        <item x="9"/>
        <item x="3"/>
        <item x="5"/>
        <item x="2"/>
        <item x="10"/>
        <item x="6"/>
        <item x="1"/>
        <item x="7"/>
        <item x="8"/>
        <item x="13"/>
        <item x="14"/>
        <item x="15"/>
        <item x="16"/>
        <item x="18"/>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26">
    <i>
      <x/>
    </i>
    <i r="1">
      <x v="1"/>
    </i>
    <i r="1">
      <x v="2"/>
    </i>
    <i r="1">
      <x v="4"/>
    </i>
    <i r="1">
      <x v="5"/>
    </i>
    <i r="1">
      <x v="7"/>
    </i>
    <i r="1">
      <x v="8"/>
    </i>
    <i r="1">
      <x v="9"/>
    </i>
    <i r="1">
      <x v="11"/>
    </i>
    <i r="1">
      <x v="12"/>
    </i>
    <i r="1">
      <x v="14"/>
    </i>
    <i r="1">
      <x v="16"/>
    </i>
    <i r="1">
      <x v="17"/>
    </i>
    <i r="1">
      <x v="19"/>
    </i>
    <i>
      <x v="1"/>
    </i>
    <i r="1">
      <x v="3"/>
    </i>
    <i r="1">
      <x v="6"/>
    </i>
    <i r="1">
      <x v="10"/>
    </i>
    <i r="1">
      <x v="12"/>
    </i>
    <i r="1">
      <x v="13"/>
    </i>
    <i r="1">
      <x v="18"/>
    </i>
    <i>
      <x v="2"/>
    </i>
    <i r="1">
      <x v="8"/>
    </i>
    <i r="1">
      <x v="9"/>
    </i>
    <i r="1">
      <x v="15"/>
    </i>
    <i t="grand">
      <x/>
    </i>
  </rowItems>
  <colItems count="1">
    <i/>
  </colItems>
  <dataFields count="1">
    <dataField name="Number of Articles" fld="6" subtotal="count" baseField="0" baseItem="0"/>
  </dataFields>
  <formats count="20">
    <format dxfId="40">
      <pivotArea field="18" type="button" dataOnly="0" labelOnly="1" outline="0" axis="axisRow" fieldPosition="0"/>
    </format>
    <format dxfId="41">
      <pivotArea dataOnly="0" outline="0" axis="axisValues" fieldPosition="0"/>
    </format>
    <format dxfId="42">
      <pivotArea type="all" dataOnly="0" outline="0" fieldPosition="0"/>
    </format>
    <format dxfId="43">
      <pivotArea outline="0" collapsedLevelsAreSubtotals="1" fieldPosition="0"/>
    </format>
    <format dxfId="44">
      <pivotArea field="18" type="button" dataOnly="0" labelOnly="1" outline="0" axis="axisRow" fieldPosition="0"/>
    </format>
    <format dxfId="45">
      <pivotArea dataOnly="0" labelOnly="1" fieldPosition="0">
        <references count="1">
          <reference field="18" count="0"/>
        </references>
      </pivotArea>
    </format>
    <format dxfId="46">
      <pivotArea dataOnly="0" labelOnly="1" grandRow="1" outline="0" fieldPosition="0"/>
    </format>
    <format dxfId="47">
      <pivotArea dataOnly="0" labelOnly="1" fieldPosition="0">
        <references count="2">
          <reference field="6" count="7">
            <x v="1"/>
            <x v="2"/>
            <x v="4"/>
            <x v="5"/>
            <x v="7"/>
            <x v="11"/>
            <x v="12"/>
          </reference>
          <reference field="18" count="1" selected="0">
            <x v="0"/>
          </reference>
        </references>
      </pivotArea>
    </format>
    <format dxfId="48">
      <pivotArea dataOnly="0" labelOnly="1" fieldPosition="0">
        <references count="2">
          <reference field="6" count="4">
            <x v="3"/>
            <x v="6"/>
            <x v="7"/>
            <x v="10"/>
          </reference>
          <reference field="18" count="1" selected="0">
            <x v="1"/>
          </reference>
        </references>
      </pivotArea>
    </format>
    <format dxfId="49">
      <pivotArea dataOnly="0" labelOnly="1" fieldPosition="0">
        <references count="2">
          <reference field="6" count="4">
            <x v="3"/>
            <x v="8"/>
            <x v="9"/>
            <x v="12"/>
          </reference>
          <reference field="18" count="1" selected="0">
            <x v="2"/>
          </reference>
        </references>
      </pivotArea>
    </format>
    <format dxfId="50">
      <pivotArea dataOnly="0" labelOnly="1" outline="0" axis="axisValues" fieldPosition="0"/>
    </format>
    <format dxfId="51">
      <pivotArea type="all" dataOnly="0" outline="0" fieldPosition="0"/>
    </format>
    <format dxfId="52">
      <pivotArea outline="0" collapsedLevelsAreSubtotals="1" fieldPosition="0"/>
    </format>
    <format dxfId="53">
      <pivotArea field="18" type="button" dataOnly="0" labelOnly="1" outline="0" axis="axisRow" fieldPosition="0"/>
    </format>
    <format dxfId="54">
      <pivotArea dataOnly="0" labelOnly="1" fieldPosition="0">
        <references count="1">
          <reference field="18" count="0"/>
        </references>
      </pivotArea>
    </format>
    <format dxfId="55">
      <pivotArea dataOnly="0" labelOnly="1" grandRow="1" outline="0" fieldPosition="0"/>
    </format>
    <format dxfId="56">
      <pivotArea dataOnly="0" labelOnly="1" fieldPosition="0">
        <references count="2">
          <reference field="6" count="7">
            <x v="1"/>
            <x v="2"/>
            <x v="4"/>
            <x v="5"/>
            <x v="7"/>
            <x v="11"/>
            <x v="12"/>
          </reference>
          <reference field="18" count="1" selected="0">
            <x v="0"/>
          </reference>
        </references>
      </pivotArea>
    </format>
    <format dxfId="57">
      <pivotArea dataOnly="0" labelOnly="1" fieldPosition="0">
        <references count="2">
          <reference field="6" count="4">
            <x v="3"/>
            <x v="6"/>
            <x v="7"/>
            <x v="10"/>
          </reference>
          <reference field="18" count="1" selected="0">
            <x v="1"/>
          </reference>
        </references>
      </pivotArea>
    </format>
    <format dxfId="58">
      <pivotArea dataOnly="0" labelOnly="1" fieldPosition="0">
        <references count="2">
          <reference field="6" count="4">
            <x v="3"/>
            <x v="8"/>
            <x v="9"/>
            <x v="12"/>
          </reference>
          <reference field="18" count="1" selected="0">
            <x v="2"/>
          </reference>
        </references>
      </pivotArea>
    </format>
    <format dxfId="59">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M25" firstHeaderRow="1" firstDataRow="2" firstDataCol="1"/>
  <pivotFields count="37">
    <pivotField showAll="0"/>
    <pivotField showAll="0"/>
    <pivotField showAll="0"/>
    <pivotField numFmtId="14" showAll="0"/>
    <pivotField showAll="0"/>
    <pivotField showAll="0"/>
    <pivotField showAll="0"/>
    <pivotField axis="axisCol" dataField="1" showAll="0">
      <items count="10">
        <item x="5"/>
        <item x="7"/>
        <item x="4"/>
        <item x="3"/>
        <item x="0"/>
        <item x="1"/>
        <item x="2"/>
        <item m="1" x="8"/>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9">
    <i>
      <x/>
    </i>
    <i>
      <x v="1"/>
    </i>
    <i>
      <x v="2"/>
    </i>
    <i>
      <x v="3"/>
    </i>
    <i>
      <x v="4"/>
    </i>
    <i>
      <x v="5"/>
    </i>
    <i>
      <x v="6"/>
    </i>
    <i>
      <x v="8"/>
    </i>
    <i t="grand">
      <x/>
    </i>
  </colItems>
  <dataFields count="1">
    <dataField name="Count of ARTICLE TYPE" fld="7" subtotal="count" baseField="0" baseItem="0"/>
  </dataFields>
  <formats count="16">
    <format dxfId="148">
      <pivotArea type="all" dataOnly="0" outline="0" fieldPosition="0"/>
    </format>
    <format dxfId="147">
      <pivotArea outline="0" collapsedLevelsAreSubtotals="1" fieldPosition="0"/>
    </format>
    <format dxfId="146">
      <pivotArea type="origin" dataOnly="0" labelOnly="1" outline="0" fieldPosition="0"/>
    </format>
    <format dxfId="145">
      <pivotArea field="7" type="button" dataOnly="0" labelOnly="1" outline="0" axis="axisCol" fieldPosition="0"/>
    </format>
    <format dxfId="144">
      <pivotArea type="topRight" dataOnly="0" labelOnly="1" outline="0" fieldPosition="0"/>
    </format>
    <format dxfId="143">
      <pivotArea dataOnly="0" labelOnly="1" grandRow="1" outline="0" fieldPosition="0"/>
    </format>
    <format dxfId="142">
      <pivotArea dataOnly="0" labelOnly="1" fieldPosition="0">
        <references count="1">
          <reference field="7" count="0"/>
        </references>
      </pivotArea>
    </format>
    <format dxfId="141">
      <pivotArea dataOnly="0" labelOnly="1" grandCol="1" outline="0" fieldPosition="0"/>
    </format>
    <format dxfId="140">
      <pivotArea type="all" dataOnly="0" outline="0" fieldPosition="0"/>
    </format>
    <format dxfId="139">
      <pivotArea outline="0" collapsedLevelsAreSubtotals="1" fieldPosition="0"/>
    </format>
    <format dxfId="138">
      <pivotArea type="origin" dataOnly="0" labelOnly="1" outline="0" fieldPosition="0"/>
    </format>
    <format dxfId="137">
      <pivotArea field="7" type="button" dataOnly="0" labelOnly="1" outline="0" axis="axisCol" fieldPosition="0"/>
    </format>
    <format dxfId="136">
      <pivotArea type="topRight" dataOnly="0" labelOnly="1" outline="0" fieldPosition="0"/>
    </format>
    <format dxfId="135">
      <pivotArea dataOnly="0" labelOnly="1" grandRow="1" outline="0" fieldPosition="0"/>
    </format>
    <format dxfId="134">
      <pivotArea dataOnly="0" labelOnly="1" fieldPosition="0">
        <references count="1">
          <reference field="7" count="0"/>
        </references>
      </pivotArea>
    </format>
    <format dxfId="13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K131" totalsRowShown="0" headerRowDxfId="188" dataDxfId="186" headerRowBorderDxfId="187">
  <autoFilter ref="A1:AK131" xr:uid="{8580DD94-F44D-4C21-BD28-B882832EBF2C}"/>
  <tableColumns count="37">
    <tableColumn id="1" xr3:uid="{18558CF8-01B3-490B-849F-FA7C24497FAE}" name="TITLE" dataDxfId="185"/>
    <tableColumn id="2" xr3:uid="{80286834-F1BA-4A36-94D4-0067814CA197}" name="ABSTRACT" dataDxfId="184"/>
    <tableColumn id="3" xr3:uid="{F4FFB40F-0D54-4D5D-8C67-B8CF39FCC3A8}" name="PUBLICATION DATE" dataDxfId="183"/>
    <tableColumn id="4" xr3:uid="{AE20D434-F9CD-4AE1-9E72-79FA255C75C2}" name="ADDED TO DATABASE" dataDxfId="182"/>
    <tableColumn id="39" xr3:uid="{089686AB-7440-4431-9D33-5B447C8A4D3F}" name="URL-not hyperlinked" dataDxfId="181"/>
    <tableColumn id="37" xr3:uid="{86D4A3DD-CC56-47DE-8FC8-904A8FE1CE99}" name="URL" dataDxfId="180" dataCellStyle="Hyperlink">
      <calculatedColumnFormula>HYPERLINK(Table2[[#This Row],[URL-not hyperlinked]])</calculatedColumnFormula>
    </tableColumn>
    <tableColumn id="6" xr3:uid="{31A5E4A9-2D55-4274-AA8F-3216940DCDDF}" name="COUNTRY" dataDxfId="179" dataCellStyle="Hyperlink"/>
    <tableColumn id="7" xr3:uid="{59CAFF29-B5AB-4E5A-8C4B-3B0DDD3937B8}" name="ARTICLE TYPE" dataDxfId="178" dataCellStyle="Hyperlink"/>
    <tableColumn id="8" xr3:uid="{6C398259-1A06-4BE4-86C0-0E2678B9105A}" name="AUTHORS" dataDxfId="177"/>
    <tableColumn id="9" xr3:uid="{A5F304EA-2F36-4217-B51B-E39526C9972A}" name="JOURNAL" dataDxfId="176"/>
    <tableColumn id="10" xr3:uid="{4053F422-CEE6-4FDE-9DA6-223ED52A1C08}" name="PUBLICATION YEAR" dataDxfId="175"/>
    <tableColumn id="11" xr3:uid="{2DD3DA5D-5E64-413D-86DE-428D00C78433}" name="SOURCE TYPE" dataDxfId="174" dataCellStyle="Hyperlink"/>
    <tableColumn id="13" xr3:uid="{952E5EEB-B444-4F98-B9D5-08891E3E0B11}" name="DOI" dataDxfId="173"/>
    <tableColumn id="12" xr3:uid="{552B60E1-24C1-46BD-9CD6-7AF0E0809FA1}" name="LANGUAGE _x000a_(IF NON-ENG)" dataDxfId="172" dataCellStyle="Hyperlink"/>
    <tableColumn id="14" xr3:uid="{3BFD48CE-BE7E-43C8-A808-77E6FCB91AD7}" name="PREG/NEO" dataDxfId="171"/>
    <tableColumn id="15" xr3:uid="{5338D6CE-5BC0-41F6-8EED-56A076B9728C}" name="CU5" dataDxfId="170"/>
    <tableColumn id="16" xr3:uid="{D7C5ACB0-7783-4265-A87C-85FA71A68AD5}" name="MTCT" dataDxfId="169"/>
    <tableColumn id="17" xr3:uid="{87B8D514-5115-4668-A2A6-DA2E1F30A874}" name="MNCH IMPACT" dataDxfId="168"/>
    <tableColumn id="18" xr3:uid="{3DCD1F21-2F77-48F2-9C15-3EC800B5361A}" name="LMIC" dataDxfId="167"/>
    <tableColumn id="19" xr3:uid="{55FCF5BB-D48C-4932-8275-D32B7050AF3E}" name="STUDY SIZE" dataDxfId="166"/>
    <tableColumn id="20" xr3:uid="{32320D1C-44D0-4D6C-9951-843E57564358}" name="PREG/NEO - CLINICAL PRESENTATION" dataDxfId="165"/>
    <tableColumn id="21" xr3:uid="{81EB82F5-1D7B-484A-9776-D3357884AC8B}" name="PREG/NEO - BURDEN" dataDxfId="164"/>
    <tableColumn id="22" xr3:uid="{FEFD24EB-1C2C-467D-BB05-44F747B73399}" name="PREG/NEO - RISK FACTOR" dataDxfId="163"/>
    <tableColumn id="23" xr3:uid="{7737D24C-56BF-4CF2-A864-F75610B8EFF8}" name="PREG/NEO - ADVERSE OUTCOMES" dataDxfId="162"/>
    <tableColumn id="24" xr3:uid="{673B11C5-F061-4B7A-9E25-9709F18B682F}" name="PREG/NEO - TREATMENT/ VACCINES" dataDxfId="161"/>
    <tableColumn id="25" xr3:uid="{2C43626A-D4E4-4F5C-9B05-739CFA35CD49}" name="CU5 - INFANTS" dataDxfId="160"/>
    <tableColumn id="26" xr3:uid="{E39F645D-4058-4F56-A2E6-27ADDE85061A}" name="CU5 - CLINICAL PRESENTATION" dataDxfId="159"/>
    <tableColumn id="27" xr3:uid="{5AC0FE53-D6EA-4B79-B80D-2B35B5F71FE3}" name="CU5 - BURDEN" dataDxfId="158"/>
    <tableColumn id="28" xr3:uid="{B3243292-03A9-4C23-9B20-6A777C5695AC}" name="CU5 - RISK FACTORS" dataDxfId="157"/>
    <tableColumn id="29" xr3:uid="{7DA58846-F233-4477-9F72-B9185D3DC259}" name="CU5 - TREATMENT/ VACCINES" dataDxfId="156"/>
    <tableColumn id="30" xr3:uid="{67A92706-5C8D-4DBE-8C39-DCC93081D76E}" name="MTCT -  RISK" dataDxfId="155"/>
    <tableColumn id="31" xr3:uid="{86032D7C-5A95-4B42-8A52-459DE8921AAA}" name="MTCT - ANTIBODIES" dataDxfId="154"/>
    <tableColumn id="32" xr3:uid="{C175988A-7664-48E6-AEE4-EDF1E0716B88}" name="MNCH IMPACT - PROG PREG/NEO" dataDxfId="153"/>
    <tableColumn id="33" xr3:uid="{C72FC178-5AE1-4850-AF54-AA0B6E5755D1}" name="MNCH IMPACT - PROG CU5" dataDxfId="152"/>
    <tableColumn id="34" xr3:uid="{81BFF06C-A12F-49B1-B63F-CFBA8BE63127}" name="INTERVENTION NOTES" dataDxfId="151"/>
    <tableColumn id="35" xr3:uid="{98D75127-45F0-4A78-A330-E476E5BDEDAF}" name="MODEL NOTES" dataDxfId="150"/>
    <tableColumn id="36" xr3:uid="{D405314B-608B-0B4C-907E-0D174B9B6454}" name="BACKLOG" dataDxfId="14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E981CE-068F-4C9A-B449-BD531B0AD38C}" name="Table14" displayName="Table14" ref="A1:Y145" totalsRowShown="0" headerRowDxfId="128" dataDxfId="126" headerRowBorderDxfId="127" tableBorderDxfId="125">
  <autoFilter ref="A1:Y145" xr:uid="{BFD0D087-6A8F-404C-B9C9-8A2E728FF9DF}"/>
  <sortState xmlns:xlrd2="http://schemas.microsoft.com/office/spreadsheetml/2017/richdata2" ref="A2:Y145">
    <sortCondition descending="1" ref="E2"/>
  </sortState>
  <tableColumns count="25">
    <tableColumn id="1" xr3:uid="{6EAB8560-F811-46E3-B610-B2499948F078}" name="TITLE" dataDxfId="124"/>
    <tableColumn id="2" xr3:uid="{4B0A365B-A831-4332-B3A0-DEAE3DBC1369}" name="TARGET POPULATION" dataDxfId="123"/>
    <tableColumn id="3" xr3:uid="{E2B4959E-DF8D-439C-BC78-9F3F23D21160}" name="INTERVENTIONS" dataDxfId="122"/>
    <tableColumn id="4" xr3:uid="{81F59794-E666-457F-9253-1A6C04B44D5C}" name="OUTCOME MEASURES" dataDxfId="121"/>
    <tableColumn id="24" xr3:uid="{36E8C72D-CBEB-43D2-8C65-49DA56F9A834}" name="INCLUSION CRITERIA" dataDxfId="120"/>
    <tableColumn id="25" xr3:uid="{734DED64-1A64-4A82-9998-6ACA5EB48DD3}" name="EXCLUSION CRITERIA" dataDxfId="119"/>
    <tableColumn id="5" xr3:uid="{933978C6-1324-4B56-AF01-FB7FB741CB39}" name="START DATE" dataDxfId="118"/>
    <tableColumn id="6" xr3:uid="{FB905BF4-EA44-44FF-9D9D-EE89DCF317C6}" name="COMPLETION DATE" dataDxfId="117"/>
    <tableColumn id="7" xr3:uid="{9130DBA7-3DCB-41E0-A505-B54906409978}" name="REGISTRATION DATE " dataDxfId="116"/>
    <tableColumn id="8" xr3:uid="{F3506E87-0B2C-4429-9133-8E028E7C2B32}" name="URL-not hyperlinked" dataDxfId="115"/>
    <tableColumn id="9" xr3:uid="{C1872BB7-E607-48C4-8BA3-F95F4CE4A803}" name="URL" dataDxfId="114">
      <calculatedColumnFormula>HYPERLINK(Table14[[#This Row],[URL-not hyperlinked]])</calculatedColumnFormula>
    </tableColumn>
    <tableColumn id="21" xr3:uid="{8FAAF076-2B62-419A-93E8-EC6C709EE473}" name="SOURCE REGSITER" dataDxfId="113"/>
    <tableColumn id="10" xr3:uid="{D6C287D9-B797-4EA9-81F4-8FBAE1F5C74B}" name="COUNTRY" dataDxfId="112"/>
    <tableColumn id="11" xr3:uid="{6B174D28-271B-47E2-A120-B5409871FD10}" name="STUDY TYPE" dataDxfId="111"/>
    <tableColumn id="12" xr3:uid="{E812B364-A594-4BC8-97ED-06C906C0C98A}" name="STUDY DESIGN" dataDxfId="110"/>
    <tableColumn id="13" xr3:uid="{A00D4271-EA46-400B-8C0C-5CCF505F9085}" name="PRIMARY SPONSOR" dataDxfId="109"/>
    <tableColumn id="26" xr3:uid="{7501363A-714D-4F52-AA3B-FE21C33F7E18}" name="MINIMUM AGE" dataDxfId="108"/>
    <tableColumn id="14" xr3:uid="{22E68D65-4EFF-4AD9-9357-FDEE024892BA}" name="MAXIMUM AGE" dataDxfId="107"/>
    <tableColumn id="15" xr3:uid="{785E5EA4-3A02-4C91-B5A8-01B49D38D2FB}" name="STATUS" dataDxfId="106"/>
    <tableColumn id="16" xr3:uid="{47E56995-A1D3-43D1-A9BA-D812BBF85CA6}" name="TRIAL NUMBER" dataDxfId="105"/>
    <tableColumn id="18" xr3:uid="{BA97EDFE-BDC8-43FB-9495-32DCF93B534A}" name="ENROLLMENT DATE" dataDxfId="104"/>
    <tableColumn id="27" xr3:uid="{C1180080-0DA3-42FD-B8C1-ED7CBD6BE164}" name="TARGET SIZE" dataDxfId="103"/>
    <tableColumn id="17" xr3:uid="{2ECC0F0D-A743-4AEE-8411-AEECCEEA227F}" name="PHASES" dataDxfId="102"/>
    <tableColumn id="20" xr3:uid="{6861010F-AA0D-4D00-B8AC-0DD368360428}" name="STUDY LOCATIONS" dataDxfId="101"/>
    <tableColumn id="22" xr3:uid="{5DA83F6E-B80F-4331-989A-A7AF9CBA6539}" name="UPDATED" dataDxfId="10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ajog.org/article/S0002-9378(20)30558-5/fulltex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clinicaltrials.gov/show/NCT04388605" TargetMode="External"/><Relationship Id="rId13" Type="http://schemas.openxmlformats.org/officeDocument/2006/relationships/hyperlink" Target="http://www.ensaiosclinicos.gov.br/rg/RBR-3k4wxb/" TargetMode="External"/><Relationship Id="rId18" Type="http://schemas.openxmlformats.org/officeDocument/2006/relationships/hyperlink" Target="https://clinicaltrials.gov/show/NCT04384471" TargetMode="External"/><Relationship Id="rId26" Type="http://schemas.openxmlformats.org/officeDocument/2006/relationships/hyperlink" Target="https://clinicaltrials.gov/show/NCT04371926" TargetMode="External"/><Relationship Id="rId3" Type="http://schemas.openxmlformats.org/officeDocument/2006/relationships/hyperlink" Target="http://www.ensaiosclinicos.gov.br/rg/RBR-3cbs3w/" TargetMode="External"/><Relationship Id="rId21" Type="http://schemas.openxmlformats.org/officeDocument/2006/relationships/hyperlink" Target="https://clinicaltrials.gov/show/NCT04377672" TargetMode="External"/><Relationship Id="rId34" Type="http://schemas.openxmlformats.org/officeDocument/2006/relationships/table" Target="../tables/table2.xml"/><Relationship Id="rId7" Type="http://schemas.openxmlformats.org/officeDocument/2006/relationships/hyperlink" Target="https://clinicaltrials.gov/show/NCT04389489" TargetMode="External"/><Relationship Id="rId12" Type="http://schemas.openxmlformats.org/officeDocument/2006/relationships/hyperlink" Target="http://www.ensaiosclinicos.gov.br/rg/RBR-658khm/" TargetMode="External"/><Relationship Id="rId17" Type="http://schemas.openxmlformats.org/officeDocument/2006/relationships/hyperlink" Target="https://clinicaltrials.gov/show/NCT04384887" TargetMode="External"/><Relationship Id="rId25" Type="http://schemas.openxmlformats.org/officeDocument/2006/relationships/hyperlink" Target="https://clinicaltrials.gov/show/NCT04374838" TargetMode="External"/><Relationship Id="rId33" Type="http://schemas.openxmlformats.org/officeDocument/2006/relationships/printerSettings" Target="../printerSettings/printerSettings6.bin"/><Relationship Id="rId2" Type="http://schemas.openxmlformats.org/officeDocument/2006/relationships/hyperlink" Target="https://anzctr.org.au/ACTRN12620000512921.aspx" TargetMode="External"/><Relationship Id="rId16" Type="http://schemas.openxmlformats.org/officeDocument/2006/relationships/hyperlink" Target="https://clinicaltrials.gov/show/NCT04386109" TargetMode="External"/><Relationship Id="rId20" Type="http://schemas.openxmlformats.org/officeDocument/2006/relationships/hyperlink" Target="https://clinicaltrials.gov/show/NCT04377737" TargetMode="External"/><Relationship Id="rId29" Type="http://schemas.openxmlformats.org/officeDocument/2006/relationships/hyperlink" Target="https://clinicaltrials.gov/show/NCT04370834" TargetMode="External"/><Relationship Id="rId1" Type="http://schemas.openxmlformats.org/officeDocument/2006/relationships/hyperlink" Target="https://anzctr.org.au/ACTRN12620000449932.aspx" TargetMode="External"/><Relationship Id="rId6" Type="http://schemas.openxmlformats.org/officeDocument/2006/relationships/hyperlink" Target="https://clinicaltrials.gov/show/NCT04389515" TargetMode="External"/><Relationship Id="rId11" Type="http://schemas.openxmlformats.org/officeDocument/2006/relationships/hyperlink" Target="http://www.ensaiosclinicos.gov.br/rg/RBR-658khm/" TargetMode="External"/><Relationship Id="rId24" Type="http://schemas.openxmlformats.org/officeDocument/2006/relationships/hyperlink" Target="https://clinicaltrials.gov/show/NCT04375748" TargetMode="External"/><Relationship Id="rId32" Type="http://schemas.openxmlformats.org/officeDocument/2006/relationships/hyperlink" Target="https://clinicaltrials.gov/show/NCT04366921" TargetMode="External"/><Relationship Id="rId5" Type="http://schemas.openxmlformats.org/officeDocument/2006/relationships/hyperlink" Target="https://trialregister.nl/trial/8485" TargetMode="External"/><Relationship Id="rId15" Type="http://schemas.openxmlformats.org/officeDocument/2006/relationships/hyperlink" Target="https://clinicaltrials.gov/show/NCT04385238" TargetMode="External"/><Relationship Id="rId23" Type="http://schemas.openxmlformats.org/officeDocument/2006/relationships/hyperlink" Target="https://clinicaltrials.gov/show/NCT04377412" TargetMode="External"/><Relationship Id="rId28" Type="http://schemas.openxmlformats.org/officeDocument/2006/relationships/hyperlink" Target="https://clinicaltrials.gov/show/NCT04371315" TargetMode="External"/><Relationship Id="rId10" Type="http://schemas.openxmlformats.org/officeDocument/2006/relationships/hyperlink" Target="http://www.ensaiosclinicos.gov.br/rg/RBR-8969zg/" TargetMode="External"/><Relationship Id="rId19" Type="http://schemas.openxmlformats.org/officeDocument/2006/relationships/hyperlink" Target="https://clinicaltrials.gov/show/NCT04379089" TargetMode="External"/><Relationship Id="rId31" Type="http://schemas.openxmlformats.org/officeDocument/2006/relationships/hyperlink" Target="https://clinicaltrials.gov/show/NCT04368208" TargetMode="External"/><Relationship Id="rId4" Type="http://schemas.openxmlformats.org/officeDocument/2006/relationships/hyperlink" Target="https://clinicaltrials.gov/show/NCT04389554" TargetMode="External"/><Relationship Id="rId9" Type="http://schemas.openxmlformats.org/officeDocument/2006/relationships/hyperlink" Target="http://www.ensaiosclinicos.gov.br/rg/RBR-9d8z6m/" TargetMode="External"/><Relationship Id="rId14" Type="http://schemas.openxmlformats.org/officeDocument/2006/relationships/hyperlink" Target="https://clinicaltrials.gov/show/NCT04385914" TargetMode="External"/><Relationship Id="rId22" Type="http://schemas.openxmlformats.org/officeDocument/2006/relationships/hyperlink" Target="https://clinicaltrials.gov/show/NCT04377568" TargetMode="External"/><Relationship Id="rId27" Type="http://schemas.openxmlformats.org/officeDocument/2006/relationships/hyperlink" Target="https://clinicaltrials.gov/show/NCT04371432" TargetMode="External"/><Relationship Id="rId30" Type="http://schemas.openxmlformats.org/officeDocument/2006/relationships/hyperlink" Target="https://clinicaltrials.gov/show/NCT043698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29"/>
  <sheetViews>
    <sheetView showGridLines="0" zoomScale="90" zoomScaleNormal="90" workbookViewId="0">
      <selection activeCell="N27" sqref="N27"/>
    </sheetView>
  </sheetViews>
  <sheetFormatPr defaultColWidth="8.796875" defaultRowHeight="13.15" x14ac:dyDescent="0.45"/>
  <cols>
    <col min="1" max="1" width="24.796875" style="6" customWidth="1"/>
    <col min="2" max="2" width="104.33203125" style="6" customWidth="1"/>
    <col min="3" max="3" width="16.33203125" style="37" customWidth="1"/>
    <col min="4" max="4" width="8.796875" style="37"/>
    <col min="5" max="5" width="4.796875" style="37" customWidth="1"/>
    <col min="6" max="6" width="9" style="37" hidden="1" customWidth="1"/>
    <col min="7" max="16384" width="8.796875" style="37"/>
  </cols>
  <sheetData>
    <row r="1" spans="1:9" x14ac:dyDescent="0.45">
      <c r="A1" s="51"/>
      <c r="B1" s="51"/>
      <c r="C1" s="52"/>
      <c r="D1" s="52"/>
      <c r="E1" s="52"/>
      <c r="F1" s="43"/>
    </row>
    <row r="2" spans="1:9" x14ac:dyDescent="0.45">
      <c r="A2" s="51"/>
      <c r="B2" s="51"/>
      <c r="C2" s="52"/>
      <c r="D2" s="52"/>
      <c r="E2" s="52"/>
      <c r="F2" s="43"/>
    </row>
    <row r="3" spans="1:9" x14ac:dyDescent="0.45">
      <c r="A3" s="51"/>
      <c r="B3" s="51"/>
      <c r="C3" s="52"/>
      <c r="D3" s="52"/>
      <c r="E3" s="52"/>
      <c r="F3" s="43"/>
    </row>
    <row r="4" spans="1:9" x14ac:dyDescent="0.45">
      <c r="A4" s="141"/>
      <c r="B4" s="141"/>
      <c r="C4" s="141"/>
      <c r="D4" s="52"/>
      <c r="E4" s="52"/>
      <c r="F4" s="43"/>
    </row>
    <row r="5" spans="1:9" x14ac:dyDescent="0.45">
      <c r="A5" s="141"/>
      <c r="B5" s="141"/>
      <c r="C5" s="141"/>
      <c r="D5" s="52"/>
      <c r="E5" s="52"/>
      <c r="F5" s="43"/>
    </row>
    <row r="6" spans="1:9" x14ac:dyDescent="0.35">
      <c r="A6" s="141"/>
      <c r="B6" s="141"/>
      <c r="C6" s="141"/>
      <c r="D6" s="52"/>
      <c r="E6" s="52"/>
      <c r="F6" s="43"/>
      <c r="I6" s="53"/>
    </row>
    <row r="7" spans="1:9" x14ac:dyDescent="0.45">
      <c r="A7" s="141"/>
      <c r="B7" s="141"/>
      <c r="C7" s="141"/>
      <c r="D7" s="52"/>
      <c r="E7" s="52"/>
      <c r="F7" s="43"/>
    </row>
    <row r="8" spans="1:9" x14ac:dyDescent="0.45">
      <c r="A8" s="141"/>
      <c r="B8" s="141"/>
      <c r="C8" s="141"/>
      <c r="D8" s="52"/>
      <c r="E8" s="52"/>
      <c r="F8" s="43"/>
    </row>
    <row r="9" spans="1:9" x14ac:dyDescent="0.45">
      <c r="A9" s="54"/>
      <c r="B9" s="54"/>
      <c r="C9" s="54"/>
      <c r="D9" s="52"/>
      <c r="E9" s="52"/>
      <c r="F9" s="43"/>
    </row>
    <row r="10" spans="1:9" x14ac:dyDescent="0.45">
      <c r="A10" s="137" t="s">
        <v>0</v>
      </c>
      <c r="B10" s="140"/>
      <c r="C10" s="140"/>
      <c r="D10" s="140"/>
      <c r="E10" s="140"/>
      <c r="F10" s="43"/>
    </row>
    <row r="11" spans="1:9" x14ac:dyDescent="0.45">
      <c r="A11" s="136" t="s">
        <v>1</v>
      </c>
      <c r="B11" s="136"/>
      <c r="C11" s="136"/>
      <c r="D11" s="52"/>
      <c r="E11" s="52"/>
      <c r="F11" s="43"/>
    </row>
    <row r="12" spans="1:9" x14ac:dyDescent="0.45">
      <c r="A12" s="55"/>
      <c r="B12" s="55"/>
      <c r="C12" s="55"/>
      <c r="D12" s="52"/>
      <c r="E12" s="52"/>
      <c r="F12" s="43"/>
    </row>
    <row r="13" spans="1:9" ht="13.25" customHeight="1" x14ac:dyDescent="0.45">
      <c r="A13" s="137" t="s">
        <v>547</v>
      </c>
      <c r="B13" s="137"/>
      <c r="C13" s="137"/>
      <c r="D13" s="52"/>
      <c r="E13" s="52"/>
      <c r="F13" s="43"/>
    </row>
    <row r="14" spans="1:9" ht="20.75" customHeight="1" x14ac:dyDescent="0.45">
      <c r="A14" s="137"/>
      <c r="B14" s="137"/>
      <c r="C14" s="137"/>
      <c r="D14" s="52"/>
      <c r="E14" s="52"/>
      <c r="F14" s="20"/>
    </row>
    <row r="15" spans="1:9" ht="28.25" customHeight="1" x14ac:dyDescent="0.45">
      <c r="A15" s="139" t="s">
        <v>224</v>
      </c>
      <c r="B15" s="139"/>
      <c r="C15" s="20"/>
      <c r="D15" s="68"/>
      <c r="E15" s="68"/>
      <c r="F15" s="20"/>
    </row>
    <row r="16" spans="1:9" s="73" customFormat="1" ht="32.25" customHeight="1" x14ac:dyDescent="0.45">
      <c r="A16" s="138" t="s">
        <v>223</v>
      </c>
      <c r="B16" s="138"/>
      <c r="C16" s="71"/>
      <c r="D16" s="72"/>
      <c r="E16" s="72"/>
      <c r="F16" s="72"/>
    </row>
    <row r="17" spans="1:6" ht="77" customHeight="1" x14ac:dyDescent="0.45">
      <c r="A17" s="32" t="s">
        <v>2</v>
      </c>
      <c r="B17" s="41" t="s">
        <v>3</v>
      </c>
      <c r="C17" s="50"/>
      <c r="D17" s="50"/>
      <c r="E17" s="50"/>
      <c r="F17" s="50"/>
    </row>
    <row r="18" spans="1:6" ht="47" customHeight="1" x14ac:dyDescent="0.45">
      <c r="A18" s="32" t="s">
        <v>4</v>
      </c>
      <c r="B18" s="41" t="s">
        <v>5</v>
      </c>
      <c r="C18" s="50"/>
    </row>
    <row r="19" spans="1:6" ht="47" customHeight="1" x14ac:dyDescent="0.45">
      <c r="A19" s="32" t="s">
        <v>6</v>
      </c>
      <c r="B19" s="41" t="s">
        <v>7</v>
      </c>
      <c r="C19" s="50"/>
    </row>
    <row r="20" spans="1:6" ht="47" customHeight="1" x14ac:dyDescent="0.45">
      <c r="A20" s="8" t="s">
        <v>8</v>
      </c>
      <c r="B20" s="7" t="s">
        <v>1734</v>
      </c>
      <c r="C20" s="50"/>
    </row>
    <row r="21" spans="1:6" ht="18" customHeight="1" x14ac:dyDescent="0.45">
      <c r="A21" s="8"/>
      <c r="B21" s="31"/>
    </row>
    <row r="22" spans="1:6" ht="13.5" x14ac:dyDescent="0.45">
      <c r="A22" s="133" t="s">
        <v>9</v>
      </c>
      <c r="B22" s="133"/>
    </row>
    <row r="23" spans="1:6" x14ac:dyDescent="0.45">
      <c r="A23" s="33" t="s">
        <v>10</v>
      </c>
      <c r="B23" s="44" t="s">
        <v>11</v>
      </c>
    </row>
    <row r="24" spans="1:6" x14ac:dyDescent="0.45">
      <c r="A24" s="24" t="s">
        <v>12</v>
      </c>
      <c r="B24" s="45" t="s">
        <v>13</v>
      </c>
    </row>
    <row r="25" spans="1:6" x14ac:dyDescent="0.45">
      <c r="A25" s="25" t="s">
        <v>14</v>
      </c>
      <c r="B25" s="45" t="s">
        <v>15</v>
      </c>
    </row>
    <row r="26" spans="1:6" x14ac:dyDescent="0.45">
      <c r="A26" s="25" t="s">
        <v>16</v>
      </c>
      <c r="B26" s="45" t="s">
        <v>17</v>
      </c>
    </row>
    <row r="27" spans="1:6" x14ac:dyDescent="0.45">
      <c r="A27" s="23" t="s">
        <v>18</v>
      </c>
      <c r="B27" s="45" t="s">
        <v>18</v>
      </c>
    </row>
    <row r="28" spans="1:6" ht="26.25" x14ac:dyDescent="0.45">
      <c r="A28" s="23" t="s">
        <v>19</v>
      </c>
      <c r="B28" s="45" t="s">
        <v>204</v>
      </c>
    </row>
    <row r="29" spans="1:6" ht="26.25" x14ac:dyDescent="0.45">
      <c r="A29" s="23" t="s">
        <v>20</v>
      </c>
      <c r="B29" s="42" t="s">
        <v>21</v>
      </c>
    </row>
    <row r="30" spans="1:6" x14ac:dyDescent="0.45">
      <c r="A30" s="23" t="s">
        <v>22</v>
      </c>
      <c r="B30" s="45" t="s">
        <v>23</v>
      </c>
    </row>
    <row r="31" spans="1:6" x14ac:dyDescent="0.45">
      <c r="A31" s="23" t="s">
        <v>24</v>
      </c>
      <c r="B31" s="46" t="s">
        <v>23</v>
      </c>
    </row>
    <row r="32" spans="1:6" x14ac:dyDescent="0.45">
      <c r="A32" s="23" t="s">
        <v>25</v>
      </c>
      <c r="B32" s="45" t="s">
        <v>23</v>
      </c>
    </row>
    <row r="33" spans="1:2" x14ac:dyDescent="0.45">
      <c r="A33" s="23" t="s">
        <v>26</v>
      </c>
      <c r="B33" s="45" t="s">
        <v>27</v>
      </c>
    </row>
    <row r="34" spans="1:2" ht="26.25" x14ac:dyDescent="0.45">
      <c r="A34" s="23" t="s">
        <v>29</v>
      </c>
      <c r="B34" s="45" t="s">
        <v>30</v>
      </c>
    </row>
    <row r="35" spans="1:2" x14ac:dyDescent="0.45">
      <c r="A35" s="23" t="s">
        <v>28</v>
      </c>
      <c r="B35" s="45" t="s">
        <v>23</v>
      </c>
    </row>
    <row r="36" spans="1:2" x14ac:dyDescent="0.45">
      <c r="A36" s="23" t="s">
        <v>31</v>
      </c>
      <c r="B36" s="2" t="s">
        <v>32</v>
      </c>
    </row>
    <row r="37" spans="1:2" x14ac:dyDescent="0.45">
      <c r="A37" s="23" t="s">
        <v>33</v>
      </c>
      <c r="B37" s="2" t="s">
        <v>34</v>
      </c>
    </row>
    <row r="38" spans="1:2" x14ac:dyDescent="0.45">
      <c r="A38" s="23" t="s">
        <v>35</v>
      </c>
      <c r="B38" s="2" t="s">
        <v>36</v>
      </c>
    </row>
    <row r="39" spans="1:2" x14ac:dyDescent="0.45">
      <c r="A39" s="23" t="s">
        <v>37</v>
      </c>
      <c r="B39" s="2" t="s">
        <v>38</v>
      </c>
    </row>
    <row r="40" spans="1:2" x14ac:dyDescent="0.45">
      <c r="A40" s="23" t="s">
        <v>39</v>
      </c>
      <c r="B40" s="45" t="s">
        <v>205</v>
      </c>
    </row>
    <row r="41" spans="1:2" x14ac:dyDescent="0.45">
      <c r="A41" s="49" t="s">
        <v>40</v>
      </c>
      <c r="B41" s="2" t="s">
        <v>41</v>
      </c>
    </row>
    <row r="42" spans="1:2" ht="13.5" x14ac:dyDescent="0.45">
      <c r="A42" s="134" t="s">
        <v>42</v>
      </c>
      <c r="B42" s="3" t="s">
        <v>43</v>
      </c>
    </row>
    <row r="43" spans="1:2" x14ac:dyDescent="0.45">
      <c r="A43" s="134"/>
      <c r="B43" s="47" t="s">
        <v>44</v>
      </c>
    </row>
    <row r="44" spans="1:2" ht="13.5" x14ac:dyDescent="0.45">
      <c r="A44" s="134" t="s">
        <v>45</v>
      </c>
      <c r="B44" s="4" t="s">
        <v>43</v>
      </c>
    </row>
    <row r="45" spans="1:2" ht="26.25" x14ac:dyDescent="0.45">
      <c r="A45" s="134"/>
      <c r="B45" s="48" t="s">
        <v>46</v>
      </c>
    </row>
    <row r="46" spans="1:2" ht="13.5" x14ac:dyDescent="0.45">
      <c r="A46" s="134" t="s">
        <v>47</v>
      </c>
      <c r="B46" s="3" t="s">
        <v>43</v>
      </c>
    </row>
    <row r="47" spans="1:2" ht="26.25" x14ac:dyDescent="0.45">
      <c r="A47" s="134"/>
      <c r="B47" s="47" t="s">
        <v>48</v>
      </c>
    </row>
    <row r="48" spans="1:2" ht="13.5" x14ac:dyDescent="0.45">
      <c r="A48" s="134" t="s">
        <v>49</v>
      </c>
      <c r="B48" s="3" t="s">
        <v>50</v>
      </c>
    </row>
    <row r="49" spans="1:2" x14ac:dyDescent="0.45">
      <c r="A49" s="134"/>
      <c r="B49" s="48" t="s">
        <v>51</v>
      </c>
    </row>
    <row r="50" spans="1:2" x14ac:dyDescent="0.45">
      <c r="A50" s="134"/>
      <c r="B50" s="47" t="s">
        <v>52</v>
      </c>
    </row>
    <row r="51" spans="1:2" ht="13.5" x14ac:dyDescent="0.45">
      <c r="A51" s="134" t="s">
        <v>53</v>
      </c>
      <c r="B51" s="3" t="s">
        <v>54</v>
      </c>
    </row>
    <row r="52" spans="1:2" x14ac:dyDescent="0.45">
      <c r="A52" s="134"/>
      <c r="B52" s="48" t="s">
        <v>55</v>
      </c>
    </row>
    <row r="53" spans="1:2" x14ac:dyDescent="0.45">
      <c r="A53" s="134"/>
      <c r="B53" s="47" t="s">
        <v>56</v>
      </c>
    </row>
    <row r="54" spans="1:2" ht="13.5" x14ac:dyDescent="0.45">
      <c r="A54" s="134" t="s">
        <v>57</v>
      </c>
      <c r="B54" s="3" t="s">
        <v>50</v>
      </c>
    </row>
    <row r="55" spans="1:2" x14ac:dyDescent="0.45">
      <c r="A55" s="134"/>
      <c r="B55" s="47" t="s">
        <v>58</v>
      </c>
    </row>
    <row r="56" spans="1:2" ht="13.5" x14ac:dyDescent="0.45">
      <c r="A56" s="134" t="s">
        <v>59</v>
      </c>
      <c r="B56" s="3" t="s">
        <v>60</v>
      </c>
    </row>
    <row r="57" spans="1:2" x14ac:dyDescent="0.45">
      <c r="A57" s="134"/>
      <c r="B57" s="47" t="s">
        <v>61</v>
      </c>
    </row>
    <row r="58" spans="1:2" ht="13.5" x14ac:dyDescent="0.45">
      <c r="A58" s="134" t="s">
        <v>62</v>
      </c>
      <c r="B58" s="3" t="s">
        <v>60</v>
      </c>
    </row>
    <row r="59" spans="1:2" x14ac:dyDescent="0.45">
      <c r="A59" s="134"/>
      <c r="B59" s="47" t="s">
        <v>63</v>
      </c>
    </row>
    <row r="60" spans="1:2" ht="13.5" x14ac:dyDescent="0.45">
      <c r="A60" s="134" t="s">
        <v>64</v>
      </c>
      <c r="B60" s="4" t="s">
        <v>50</v>
      </c>
    </row>
    <row r="61" spans="1:2" ht="26.25" x14ac:dyDescent="0.45">
      <c r="A61" s="134"/>
      <c r="B61" s="47" t="s">
        <v>65</v>
      </c>
    </row>
    <row r="62" spans="1:2" ht="13.5" x14ac:dyDescent="0.45">
      <c r="A62" s="134" t="s">
        <v>66</v>
      </c>
      <c r="B62" s="4" t="s">
        <v>60</v>
      </c>
    </row>
    <row r="63" spans="1:2" x14ac:dyDescent="0.45">
      <c r="A63" s="134"/>
      <c r="B63" s="48" t="s">
        <v>67</v>
      </c>
    </row>
    <row r="64" spans="1:2" x14ac:dyDescent="0.45">
      <c r="A64" s="134"/>
      <c r="B64" s="47" t="s">
        <v>68</v>
      </c>
    </row>
    <row r="65" spans="1:2" ht="13.5" x14ac:dyDescent="0.45">
      <c r="A65" s="134" t="s">
        <v>69</v>
      </c>
      <c r="B65" s="4" t="s">
        <v>60</v>
      </c>
    </row>
    <row r="66" spans="1:2" x14ac:dyDescent="0.45">
      <c r="A66" s="134"/>
      <c r="B66" s="47" t="s">
        <v>70</v>
      </c>
    </row>
    <row r="67" spans="1:2" ht="13.5" x14ac:dyDescent="0.45">
      <c r="A67" s="134" t="s">
        <v>71</v>
      </c>
      <c r="B67" s="4" t="s">
        <v>60</v>
      </c>
    </row>
    <row r="68" spans="1:2" x14ac:dyDescent="0.45">
      <c r="A68" s="134"/>
      <c r="B68" s="47" t="s">
        <v>72</v>
      </c>
    </row>
    <row r="69" spans="1:2" ht="13.5" x14ac:dyDescent="0.45">
      <c r="A69" s="134" t="s">
        <v>73</v>
      </c>
      <c r="B69" s="4" t="s">
        <v>60</v>
      </c>
    </row>
    <row r="70" spans="1:2" ht="26.25" x14ac:dyDescent="0.45">
      <c r="A70" s="134"/>
      <c r="B70" s="47" t="s">
        <v>74</v>
      </c>
    </row>
    <row r="71" spans="1:2" ht="13.5" x14ac:dyDescent="0.45">
      <c r="A71" s="135" t="s">
        <v>75</v>
      </c>
      <c r="B71" s="4" t="s">
        <v>60</v>
      </c>
    </row>
    <row r="72" spans="1:2" x14ac:dyDescent="0.45">
      <c r="A72" s="135"/>
      <c r="B72" s="47" t="s">
        <v>76</v>
      </c>
    </row>
    <row r="73" spans="1:2" x14ac:dyDescent="0.45">
      <c r="A73" s="49" t="s">
        <v>77</v>
      </c>
      <c r="B73" s="2" t="s">
        <v>78</v>
      </c>
    </row>
    <row r="74" spans="1:2" x14ac:dyDescent="0.45">
      <c r="A74" s="49" t="s">
        <v>79</v>
      </c>
      <c r="B74" s="2" t="s">
        <v>80</v>
      </c>
    </row>
    <row r="75" spans="1:2" ht="26.25" x14ac:dyDescent="0.45">
      <c r="A75" s="14" t="s">
        <v>81</v>
      </c>
      <c r="B75" s="5" t="s">
        <v>82</v>
      </c>
    </row>
    <row r="77" spans="1:2" ht="13.5" x14ac:dyDescent="0.45">
      <c r="A77" s="133" t="s">
        <v>83</v>
      </c>
      <c r="B77" s="133"/>
    </row>
    <row r="78" spans="1:2" ht="14" customHeight="1" x14ac:dyDescent="0.45">
      <c r="A78" s="25" t="s">
        <v>10</v>
      </c>
      <c r="B78" s="45" t="s">
        <v>84</v>
      </c>
    </row>
    <row r="79" spans="1:2" ht="26.25" x14ac:dyDescent="0.45">
      <c r="A79" s="23" t="s">
        <v>85</v>
      </c>
      <c r="B79" s="45" t="s">
        <v>86</v>
      </c>
    </row>
    <row r="80" spans="1:2" ht="14" customHeight="1" x14ac:dyDescent="0.45">
      <c r="A80" s="23" t="s">
        <v>87</v>
      </c>
      <c r="B80" s="45" t="s">
        <v>88</v>
      </c>
    </row>
    <row r="81" spans="1:2" ht="14" customHeight="1" x14ac:dyDescent="0.45">
      <c r="A81" s="23" t="s">
        <v>89</v>
      </c>
      <c r="B81" s="45" t="s">
        <v>88</v>
      </c>
    </row>
    <row r="82" spans="1:2" ht="14" customHeight="1" x14ac:dyDescent="0.45">
      <c r="A82" s="23" t="s">
        <v>841</v>
      </c>
      <c r="B82" s="45" t="s">
        <v>88</v>
      </c>
    </row>
    <row r="83" spans="1:2" ht="14" customHeight="1" x14ac:dyDescent="0.45">
      <c r="A83" s="23" t="s">
        <v>842</v>
      </c>
      <c r="B83" s="45" t="s">
        <v>88</v>
      </c>
    </row>
    <row r="84" spans="1:2" ht="14" customHeight="1" x14ac:dyDescent="0.45">
      <c r="A84" s="25" t="s">
        <v>90</v>
      </c>
      <c r="B84" s="45" t="s">
        <v>91</v>
      </c>
    </row>
    <row r="85" spans="1:2" ht="14" customHeight="1" x14ac:dyDescent="0.45">
      <c r="A85" s="25" t="s">
        <v>92</v>
      </c>
      <c r="B85" s="45" t="s">
        <v>93</v>
      </c>
    </row>
    <row r="86" spans="1:2" ht="14" customHeight="1" x14ac:dyDescent="0.45">
      <c r="A86" s="25" t="s">
        <v>1725</v>
      </c>
      <c r="B86" s="45" t="s">
        <v>1726</v>
      </c>
    </row>
    <row r="87" spans="1:2" ht="14" customHeight="1" x14ac:dyDescent="0.45">
      <c r="A87" s="23" t="s">
        <v>18</v>
      </c>
      <c r="B87" s="45" t="s">
        <v>18</v>
      </c>
    </row>
    <row r="88" spans="1:2" ht="14" customHeight="1" x14ac:dyDescent="0.45">
      <c r="A88" s="23" t="s">
        <v>1727</v>
      </c>
      <c r="B88" s="45" t="s">
        <v>1728</v>
      </c>
    </row>
    <row r="89" spans="1:2" ht="29.25" customHeight="1" x14ac:dyDescent="0.45">
      <c r="A89" s="23" t="s">
        <v>19</v>
      </c>
      <c r="B89" s="45" t="s">
        <v>94</v>
      </c>
    </row>
    <row r="90" spans="1:2" ht="14" customHeight="1" x14ac:dyDescent="0.45">
      <c r="A90" s="23" t="s">
        <v>95</v>
      </c>
      <c r="B90" s="45" t="s">
        <v>88</v>
      </c>
    </row>
    <row r="91" spans="1:2" ht="14" customHeight="1" x14ac:dyDescent="0.45">
      <c r="A91" s="23" t="s">
        <v>96</v>
      </c>
      <c r="B91" s="45" t="s">
        <v>88</v>
      </c>
    </row>
    <row r="92" spans="1:2" ht="14" customHeight="1" x14ac:dyDescent="0.45">
      <c r="A92" s="23" t="s">
        <v>844</v>
      </c>
      <c r="B92" s="45" t="s">
        <v>88</v>
      </c>
    </row>
    <row r="93" spans="1:2" ht="14" customHeight="1" x14ac:dyDescent="0.45">
      <c r="A93" s="23" t="s">
        <v>1729</v>
      </c>
      <c r="B93" s="45" t="s">
        <v>88</v>
      </c>
    </row>
    <row r="94" spans="1:2" ht="14" customHeight="1" x14ac:dyDescent="0.45">
      <c r="A94" s="23" t="s">
        <v>1730</v>
      </c>
      <c r="B94" s="45" t="s">
        <v>88</v>
      </c>
    </row>
    <row r="95" spans="1:2" ht="14" customHeight="1" x14ac:dyDescent="0.45">
      <c r="A95" s="25" t="s">
        <v>97</v>
      </c>
      <c r="B95" s="45" t="s">
        <v>88</v>
      </c>
    </row>
    <row r="96" spans="1:2" ht="14" customHeight="1" x14ac:dyDescent="0.45">
      <c r="A96" s="25" t="s">
        <v>845</v>
      </c>
      <c r="B96" s="45" t="s">
        <v>1731</v>
      </c>
    </row>
    <row r="97" spans="1:2" ht="14" customHeight="1" x14ac:dyDescent="0.45">
      <c r="A97" s="25" t="s">
        <v>1732</v>
      </c>
      <c r="B97" s="45" t="s">
        <v>88</v>
      </c>
    </row>
    <row r="98" spans="1:2" x14ac:dyDescent="0.45">
      <c r="A98" s="23" t="s">
        <v>1733</v>
      </c>
      <c r="B98" s="45" t="s">
        <v>98</v>
      </c>
    </row>
    <row r="99" spans="1:2" x14ac:dyDescent="0.45">
      <c r="A99" s="23" t="s">
        <v>99</v>
      </c>
      <c r="B99" s="45" t="s">
        <v>100</v>
      </c>
    </row>
    <row r="100" spans="1:2" x14ac:dyDescent="0.45">
      <c r="A100" s="23" t="s">
        <v>101</v>
      </c>
      <c r="B100" s="45" t="s">
        <v>88</v>
      </c>
    </row>
    <row r="101" spans="1:2" x14ac:dyDescent="0.45">
      <c r="A101" s="23" t="s">
        <v>102</v>
      </c>
      <c r="B101" s="29" t="s">
        <v>103</v>
      </c>
    </row>
    <row r="102" spans="1:2" x14ac:dyDescent="0.45">
      <c r="A102" s="37"/>
      <c r="B102" s="37"/>
    </row>
    <row r="103" spans="1:2" x14ac:dyDescent="0.45">
      <c r="A103" s="37"/>
      <c r="B103" s="37"/>
    </row>
    <row r="104" spans="1:2" x14ac:dyDescent="0.45">
      <c r="A104" s="37"/>
      <c r="B104" s="37"/>
    </row>
    <row r="105" spans="1:2" x14ac:dyDescent="0.45">
      <c r="A105" s="37"/>
      <c r="B105" s="37"/>
    </row>
    <row r="106" spans="1:2" x14ac:dyDescent="0.45">
      <c r="A106" s="37"/>
      <c r="B106" s="37"/>
    </row>
    <row r="107" spans="1:2" x14ac:dyDescent="0.45">
      <c r="A107" s="37"/>
      <c r="B107" s="37"/>
    </row>
    <row r="108" spans="1:2" x14ac:dyDescent="0.45">
      <c r="A108" s="37"/>
      <c r="B108" s="37"/>
    </row>
    <row r="109" spans="1:2" x14ac:dyDescent="0.45">
      <c r="A109" s="37"/>
      <c r="B109" s="37"/>
    </row>
    <row r="110" spans="1:2" x14ac:dyDescent="0.45">
      <c r="A110" s="37"/>
      <c r="B110" s="37"/>
    </row>
    <row r="111" spans="1:2" x14ac:dyDescent="0.45">
      <c r="A111" s="37"/>
      <c r="B111" s="37"/>
    </row>
    <row r="112" spans="1:2" x14ac:dyDescent="0.45">
      <c r="A112" s="37"/>
      <c r="B112" s="37"/>
    </row>
    <row r="113" spans="1:2" x14ac:dyDescent="0.45">
      <c r="A113" s="37"/>
      <c r="B113" s="37"/>
    </row>
    <row r="114" spans="1:2" x14ac:dyDescent="0.45">
      <c r="A114" s="37"/>
      <c r="B114" s="37"/>
    </row>
    <row r="115" spans="1:2" x14ac:dyDescent="0.45">
      <c r="A115" s="37"/>
      <c r="B115" s="37"/>
    </row>
    <row r="116" spans="1:2" x14ac:dyDescent="0.45">
      <c r="A116" s="37"/>
      <c r="B116" s="37"/>
    </row>
    <row r="117" spans="1:2" x14ac:dyDescent="0.45">
      <c r="A117" s="37"/>
      <c r="B117" s="37"/>
    </row>
    <row r="118" spans="1:2" x14ac:dyDescent="0.45">
      <c r="A118" s="37"/>
      <c r="B118" s="37"/>
    </row>
    <row r="119" spans="1:2" x14ac:dyDescent="0.45">
      <c r="A119" s="37"/>
      <c r="B119" s="37"/>
    </row>
    <row r="120" spans="1:2" x14ac:dyDescent="0.45">
      <c r="A120" s="37"/>
      <c r="B120" s="37"/>
    </row>
    <row r="121" spans="1:2" x14ac:dyDescent="0.45">
      <c r="A121" s="37"/>
      <c r="B121" s="37"/>
    </row>
    <row r="122" spans="1:2" x14ac:dyDescent="0.45">
      <c r="A122" s="37"/>
      <c r="B122" s="37"/>
    </row>
    <row r="123" spans="1:2" x14ac:dyDescent="0.45">
      <c r="A123" s="37"/>
      <c r="B123" s="37"/>
    </row>
    <row r="124" spans="1:2" x14ac:dyDescent="0.45">
      <c r="A124" s="37"/>
      <c r="B124" s="37"/>
    </row>
    <row r="125" spans="1:2" x14ac:dyDescent="0.45">
      <c r="A125" s="37"/>
      <c r="B125" s="37"/>
    </row>
    <row r="126" spans="1:2" x14ac:dyDescent="0.45">
      <c r="A126" s="37"/>
      <c r="B126" s="37"/>
    </row>
    <row r="127" spans="1:2" x14ac:dyDescent="0.45">
      <c r="A127" s="37"/>
      <c r="B127" s="37"/>
    </row>
    <row r="128" spans="1:2" x14ac:dyDescent="0.45">
      <c r="A128" s="37"/>
      <c r="B128" s="37"/>
    </row>
    <row r="129" spans="1:2" x14ac:dyDescent="0.45">
      <c r="A129" s="37"/>
      <c r="B129" s="37"/>
    </row>
  </sheetData>
  <mergeCells count="27">
    <mergeCell ref="A10:E10"/>
    <mergeCell ref="A4:C4"/>
    <mergeCell ref="A5:C5"/>
    <mergeCell ref="A6:C6"/>
    <mergeCell ref="A7:C7"/>
    <mergeCell ref="A8:C8"/>
    <mergeCell ref="A11:C11"/>
    <mergeCell ref="A14:C14"/>
    <mergeCell ref="A16:B16"/>
    <mergeCell ref="A62:A64"/>
    <mergeCell ref="A65:A66"/>
    <mergeCell ref="A22:B22"/>
    <mergeCell ref="A42:A43"/>
    <mergeCell ref="A44:A45"/>
    <mergeCell ref="A46:A47"/>
    <mergeCell ref="A48:A50"/>
    <mergeCell ref="A13:C13"/>
    <mergeCell ref="A15:B15"/>
    <mergeCell ref="A77:B77"/>
    <mergeCell ref="A67:A68"/>
    <mergeCell ref="A69:A70"/>
    <mergeCell ref="A71:A72"/>
    <mergeCell ref="A51:A53"/>
    <mergeCell ref="A54:A55"/>
    <mergeCell ref="A56:A57"/>
    <mergeCell ref="A58:A59"/>
    <mergeCell ref="A60:A61"/>
  </mergeCells>
  <conditionalFormatting sqref="A35:A40">
    <cfRule type="cellIs" dxfId="200" priority="25" operator="equal">
      <formula>"Exclude"</formula>
    </cfRule>
    <cfRule type="cellIs" dxfId="199" priority="26" operator="equal">
      <formula>"Include"</formula>
    </cfRule>
  </conditionalFormatting>
  <conditionalFormatting sqref="A23">
    <cfRule type="duplicateValues" dxfId="198" priority="24"/>
  </conditionalFormatting>
  <conditionalFormatting sqref="A27">
    <cfRule type="duplicateValues" dxfId="197" priority="23"/>
  </conditionalFormatting>
  <conditionalFormatting sqref="A84:A95">
    <cfRule type="cellIs" dxfId="196" priority="7" operator="equal">
      <formula>"Exclude"</formula>
    </cfRule>
    <cfRule type="cellIs" dxfId="195" priority="8" operator="equal">
      <formula>"Include"</formula>
    </cfRule>
  </conditionalFormatting>
  <conditionalFormatting sqref="A100">
    <cfRule type="cellIs" dxfId="194" priority="5" operator="equal">
      <formula>"Exclude"</formula>
    </cfRule>
    <cfRule type="cellIs" dxfId="193" priority="6" operator="equal">
      <formula>"Include"</formula>
    </cfRule>
  </conditionalFormatting>
  <conditionalFormatting sqref="A35">
    <cfRule type="cellIs" dxfId="192" priority="3" operator="equal">
      <formula>"Exclude"</formula>
    </cfRule>
    <cfRule type="cellIs" dxfId="191" priority="4" operator="equal">
      <formula>"Include"</formula>
    </cfRule>
  </conditionalFormatting>
  <conditionalFormatting sqref="A34">
    <cfRule type="cellIs" dxfId="190" priority="1" operator="equal">
      <formula>"Exclude"</formula>
    </cfRule>
    <cfRule type="cellIs" dxfId="189" priority="2" operator="equal">
      <formula>"Include"</formula>
    </cfRule>
  </conditionalFormatting>
  <hyperlinks>
    <hyperlink ref="A16"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K131"/>
  <sheetViews>
    <sheetView zoomScale="86" zoomScaleNormal="86" workbookViewId="0">
      <pane xSplit="1" ySplit="1" topLeftCell="G2" activePane="bottomRight" state="frozen"/>
      <selection activeCell="D18" sqref="D18"/>
      <selection pane="topRight" activeCell="D18" sqref="D18"/>
      <selection pane="bottomLeft" activeCell="D18" sqref="D18"/>
      <selection pane="bottomRight" activeCell="L1" sqref="L1:L1048576"/>
    </sheetView>
  </sheetViews>
  <sheetFormatPr defaultColWidth="9" defaultRowHeight="13.5" x14ac:dyDescent="0.45"/>
  <cols>
    <col min="1" max="1" width="35.1328125" style="30" bestFit="1" customWidth="1"/>
    <col min="2" max="2" width="96.33203125" style="21" customWidth="1"/>
    <col min="3" max="3" width="15.33203125" style="26" customWidth="1"/>
    <col min="4" max="4" width="13.33203125" style="34" customWidth="1"/>
    <col min="5" max="5" width="7.59765625" style="35" hidden="1" customWidth="1"/>
    <col min="6" max="6" width="16.33203125" style="26" customWidth="1"/>
    <col min="7" max="7" width="15" style="36" customWidth="1"/>
    <col min="8" max="8" width="27.33203125" style="36" customWidth="1"/>
    <col min="9" max="9" width="23.33203125" style="70" customWidth="1"/>
    <col min="10" max="10" width="28.796875" style="36" customWidth="1"/>
    <col min="11" max="11" width="16.33203125" style="36" customWidth="1"/>
    <col min="12" max="12" width="18.6640625" style="36" customWidth="1"/>
    <col min="13" max="13" width="14.1328125" style="36" customWidth="1"/>
    <col min="14" max="14" width="17.265625" style="36" customWidth="1"/>
    <col min="15" max="17" width="13.33203125" style="36" customWidth="1"/>
    <col min="18" max="18" width="13.33203125" style="26" customWidth="1"/>
    <col min="19" max="19" width="13.33203125" style="7" customWidth="1"/>
    <col min="20" max="20" width="23.1328125" style="36" customWidth="1"/>
    <col min="21" max="22" width="16.796875" style="36" customWidth="1"/>
    <col min="23" max="23" width="16.796875" style="7" customWidth="1"/>
    <col min="24" max="26" width="16.796875" style="36" customWidth="1"/>
    <col min="27" max="34" width="16.796875" style="7" customWidth="1"/>
    <col min="35" max="36" width="26.33203125" style="7" customWidth="1"/>
    <col min="37" max="37" width="14.33203125" style="7" bestFit="1" customWidth="1"/>
    <col min="38" max="51" width="23.796875" style="7" customWidth="1"/>
    <col min="52" max="52" width="18.33203125" style="7" customWidth="1"/>
    <col min="53" max="53" width="24" style="7" bestFit="1" customWidth="1"/>
    <col min="54" max="54" width="10.33203125" style="7" customWidth="1"/>
    <col min="55" max="16384" width="9" style="7"/>
  </cols>
  <sheetData>
    <row r="1" spans="1:37" s="15" customFormat="1" ht="40.5" x14ac:dyDescent="0.45">
      <c r="A1" s="22" t="s">
        <v>10</v>
      </c>
      <c r="B1" s="16" t="s">
        <v>12</v>
      </c>
      <c r="C1" s="17" t="s">
        <v>14</v>
      </c>
      <c r="D1" s="17" t="s">
        <v>16</v>
      </c>
      <c r="E1" s="67" t="s">
        <v>104</v>
      </c>
      <c r="F1" s="16" t="s">
        <v>18</v>
      </c>
      <c r="G1" s="16" t="s">
        <v>19</v>
      </c>
      <c r="H1" s="16" t="s">
        <v>20</v>
      </c>
      <c r="I1" s="69" t="s">
        <v>22</v>
      </c>
      <c r="J1" s="16" t="s">
        <v>24</v>
      </c>
      <c r="K1" s="16" t="s">
        <v>25</v>
      </c>
      <c r="L1" s="16" t="s">
        <v>26</v>
      </c>
      <c r="M1" s="16" t="s">
        <v>28</v>
      </c>
      <c r="N1" s="16" t="s">
        <v>29</v>
      </c>
      <c r="O1" s="16" t="s">
        <v>31</v>
      </c>
      <c r="P1" s="16" t="s">
        <v>33</v>
      </c>
      <c r="Q1" s="16" t="s">
        <v>35</v>
      </c>
      <c r="R1" s="16" t="s">
        <v>37</v>
      </c>
      <c r="S1" s="16" t="s">
        <v>39</v>
      </c>
      <c r="T1" s="18" t="s">
        <v>40</v>
      </c>
      <c r="U1" s="18" t="s">
        <v>42</v>
      </c>
      <c r="V1" s="18" t="s">
        <v>45</v>
      </c>
      <c r="W1" s="18" t="s">
        <v>105</v>
      </c>
      <c r="X1" s="18" t="s">
        <v>106</v>
      </c>
      <c r="Y1" s="18" t="s">
        <v>107</v>
      </c>
      <c r="Z1" s="18" t="s">
        <v>108</v>
      </c>
      <c r="AA1" s="18" t="s">
        <v>59</v>
      </c>
      <c r="AB1" s="18" t="s">
        <v>109</v>
      </c>
      <c r="AC1" s="18" t="s">
        <v>110</v>
      </c>
      <c r="AD1" s="18" t="s">
        <v>111</v>
      </c>
      <c r="AE1" s="18" t="s">
        <v>112</v>
      </c>
      <c r="AF1" s="18" t="s">
        <v>71</v>
      </c>
      <c r="AG1" s="18" t="s">
        <v>73</v>
      </c>
      <c r="AH1" s="18" t="s">
        <v>75</v>
      </c>
      <c r="AI1" s="18" t="s">
        <v>77</v>
      </c>
      <c r="AJ1" s="18" t="s">
        <v>79</v>
      </c>
      <c r="AK1" s="19" t="s">
        <v>81</v>
      </c>
    </row>
    <row r="2" spans="1:37" ht="76.5" x14ac:dyDescent="0.45">
      <c r="A2" s="58" t="s">
        <v>745</v>
      </c>
      <c r="B2" s="38" t="s">
        <v>746</v>
      </c>
      <c r="C2" s="65">
        <v>43957</v>
      </c>
      <c r="D2" s="65">
        <v>43965</v>
      </c>
      <c r="E2" s="37" t="s">
        <v>747</v>
      </c>
      <c r="F2" s="127" t="str">
        <f>HYPERLINK(Table2[[#This Row],[URL-not hyperlinked]])</f>
        <v>https://www.ncbi.nlm.nih.gov/pmc/articles/PMC7200359/</v>
      </c>
      <c r="G2" s="36" t="s">
        <v>132</v>
      </c>
      <c r="H2" s="36" t="s">
        <v>118</v>
      </c>
      <c r="I2" s="70" t="s">
        <v>748</v>
      </c>
      <c r="J2" s="36" t="s">
        <v>743</v>
      </c>
      <c r="K2" s="36">
        <v>2020</v>
      </c>
      <c r="L2" s="36" t="s">
        <v>2101</v>
      </c>
      <c r="M2" s="36" t="s">
        <v>749</v>
      </c>
      <c r="O2" s="36" t="s">
        <v>270</v>
      </c>
      <c r="P2" s="36" t="s">
        <v>269</v>
      </c>
      <c r="Q2" s="36" t="s">
        <v>270</v>
      </c>
      <c r="R2" s="26" t="s">
        <v>270</v>
      </c>
      <c r="S2" s="7" t="s">
        <v>119</v>
      </c>
      <c r="T2" s="36" t="s">
        <v>750</v>
      </c>
      <c r="U2" s="36" t="s">
        <v>270</v>
      </c>
      <c r="V2" s="36" t="s">
        <v>270</v>
      </c>
      <c r="W2" s="7" t="s">
        <v>270</v>
      </c>
      <c r="X2" s="36" t="s">
        <v>270</v>
      </c>
      <c r="Y2" s="36" t="s">
        <v>270</v>
      </c>
      <c r="Z2" s="36" t="s">
        <v>269</v>
      </c>
      <c r="AA2" s="7" t="s">
        <v>269</v>
      </c>
      <c r="AB2" s="7" t="s">
        <v>270</v>
      </c>
      <c r="AC2" s="7" t="s">
        <v>270</v>
      </c>
      <c r="AD2" s="7" t="s">
        <v>270</v>
      </c>
      <c r="AE2" s="7" t="s">
        <v>270</v>
      </c>
      <c r="AF2" s="7" t="s">
        <v>270</v>
      </c>
      <c r="AG2" s="7" t="s">
        <v>270</v>
      </c>
      <c r="AH2" s="7" t="s">
        <v>270</v>
      </c>
      <c r="AI2" s="7" t="s">
        <v>270</v>
      </c>
      <c r="AJ2" s="39" t="s">
        <v>270</v>
      </c>
      <c r="AK2" s="60" t="s">
        <v>2092</v>
      </c>
    </row>
    <row r="3" spans="1:37" ht="255" x14ac:dyDescent="0.45">
      <c r="A3" s="64" t="s">
        <v>2094</v>
      </c>
      <c r="B3" s="59" t="s">
        <v>2095</v>
      </c>
      <c r="C3" s="65">
        <v>43969</v>
      </c>
      <c r="D3" s="65">
        <v>43970</v>
      </c>
      <c r="E3" s="131" t="s">
        <v>2093</v>
      </c>
      <c r="F3" s="127" t="str">
        <f>HYPERLINK(Table2[[#This Row],[URL-not hyperlinked]])</f>
        <v>https://www.ajog.org/article/S0002-9378(20)30558-5/fulltext</v>
      </c>
      <c r="G3" s="36" t="s">
        <v>117</v>
      </c>
      <c r="H3" s="36" t="s">
        <v>118</v>
      </c>
      <c r="I3" s="70" t="s">
        <v>2098</v>
      </c>
      <c r="J3" s="36" t="s">
        <v>2097</v>
      </c>
      <c r="K3" s="36">
        <v>2020</v>
      </c>
      <c r="L3" s="36" t="s">
        <v>2101</v>
      </c>
      <c r="M3" s="36" t="s">
        <v>2099</v>
      </c>
      <c r="O3" s="36" t="s">
        <v>269</v>
      </c>
      <c r="S3" s="129" t="s">
        <v>119</v>
      </c>
      <c r="T3" s="128" t="s">
        <v>2096</v>
      </c>
      <c r="U3" s="128" t="s">
        <v>269</v>
      </c>
      <c r="V3" s="128"/>
      <c r="W3" s="129" t="s">
        <v>269</v>
      </c>
      <c r="X3" s="128" t="s">
        <v>269</v>
      </c>
      <c r="Y3" s="128" t="s">
        <v>269</v>
      </c>
      <c r="Z3" s="128"/>
      <c r="AA3" s="129"/>
      <c r="AB3" s="129"/>
      <c r="AC3" s="129"/>
      <c r="AD3" s="129"/>
      <c r="AE3" s="129"/>
      <c r="AF3" s="129"/>
      <c r="AG3" s="129"/>
      <c r="AH3" s="129"/>
      <c r="AI3" s="129"/>
      <c r="AJ3" s="60"/>
      <c r="AK3" s="60" t="s">
        <v>2092</v>
      </c>
    </row>
    <row r="4" spans="1:37" ht="85.5" x14ac:dyDescent="0.45">
      <c r="A4" s="58" t="s">
        <v>627</v>
      </c>
      <c r="B4" s="59" t="s">
        <v>289</v>
      </c>
      <c r="C4" s="63">
        <v>43955</v>
      </c>
      <c r="D4" s="65">
        <v>43968</v>
      </c>
      <c r="E4" s="37" t="s">
        <v>628</v>
      </c>
      <c r="F4" s="127" t="str">
        <f>HYPERLINK(Table2[[#This Row],[URL-not hyperlinked]])</f>
        <v>https://www.pediatr-neonatol.com/article/S1875-9572(20)30065-6/fulltext</v>
      </c>
      <c r="G4" s="36" t="s">
        <v>122</v>
      </c>
      <c r="H4" s="36" t="s">
        <v>116</v>
      </c>
      <c r="I4" s="70" t="s">
        <v>629</v>
      </c>
      <c r="J4" s="36" t="s">
        <v>630</v>
      </c>
      <c r="K4" s="36">
        <v>2020</v>
      </c>
      <c r="L4" s="36" t="s">
        <v>2101</v>
      </c>
      <c r="M4" s="36" t="s">
        <v>631</v>
      </c>
      <c r="O4" s="36" t="s">
        <v>270</v>
      </c>
      <c r="P4" s="36" t="s">
        <v>269</v>
      </c>
      <c r="Q4" s="36" t="s">
        <v>270</v>
      </c>
      <c r="R4" s="26" t="s">
        <v>270</v>
      </c>
      <c r="S4" s="7" t="s">
        <v>114</v>
      </c>
      <c r="T4" s="36" t="s">
        <v>555</v>
      </c>
      <c r="U4" s="36" t="s">
        <v>270</v>
      </c>
      <c r="V4" s="36" t="s">
        <v>270</v>
      </c>
      <c r="W4" s="7" t="s">
        <v>270</v>
      </c>
      <c r="X4" s="36" t="s">
        <v>270</v>
      </c>
      <c r="Y4" s="36" t="s">
        <v>270</v>
      </c>
      <c r="Z4" s="36" t="s">
        <v>269</v>
      </c>
      <c r="AA4" s="7" t="s">
        <v>269</v>
      </c>
      <c r="AB4" s="7" t="s">
        <v>270</v>
      </c>
      <c r="AC4" s="7" t="s">
        <v>270</v>
      </c>
      <c r="AD4" s="7" t="s">
        <v>270</v>
      </c>
      <c r="AE4" s="7" t="s">
        <v>270</v>
      </c>
      <c r="AF4" s="7" t="s">
        <v>270</v>
      </c>
      <c r="AG4" s="7" t="s">
        <v>270</v>
      </c>
      <c r="AH4" s="7" t="s">
        <v>270</v>
      </c>
      <c r="AI4" s="7" t="s">
        <v>270</v>
      </c>
      <c r="AJ4" s="39" t="s">
        <v>270</v>
      </c>
      <c r="AK4" s="60" t="s">
        <v>2092</v>
      </c>
    </row>
    <row r="5" spans="1:37" ht="127.5" x14ac:dyDescent="0.45">
      <c r="A5" s="58" t="s">
        <v>667</v>
      </c>
      <c r="B5" s="59" t="s">
        <v>668</v>
      </c>
      <c r="C5" s="65">
        <v>43954</v>
      </c>
      <c r="D5" s="65">
        <v>43967</v>
      </c>
      <c r="E5" s="37" t="s">
        <v>669</v>
      </c>
      <c r="F5" s="127" t="str">
        <f>HYPERLINK(Table2[[#This Row],[URL-not hyperlinked]])</f>
        <v>https://www.ncbi.nlm.nih.gov/pmc/articles/PMC7196401/</v>
      </c>
      <c r="G5" s="36" t="s">
        <v>120</v>
      </c>
      <c r="H5" s="36" t="s">
        <v>116</v>
      </c>
      <c r="I5" s="70" t="s">
        <v>670</v>
      </c>
      <c r="J5" s="36" t="s">
        <v>671</v>
      </c>
      <c r="K5" s="36">
        <v>2020</v>
      </c>
      <c r="L5" s="36" t="s">
        <v>2101</v>
      </c>
      <c r="M5" s="36" t="s">
        <v>672</v>
      </c>
      <c r="O5" s="36" t="s">
        <v>270</v>
      </c>
      <c r="P5" s="36" t="s">
        <v>269</v>
      </c>
      <c r="Q5" s="36" t="s">
        <v>270</v>
      </c>
      <c r="R5" s="26" t="s">
        <v>270</v>
      </c>
      <c r="S5" s="7" t="s">
        <v>119</v>
      </c>
      <c r="T5" s="36" t="s">
        <v>673</v>
      </c>
      <c r="U5" s="36" t="s">
        <v>269</v>
      </c>
      <c r="V5" s="36" t="s">
        <v>270</v>
      </c>
      <c r="W5" s="7" t="s">
        <v>270</v>
      </c>
      <c r="X5" s="36" t="s">
        <v>270</v>
      </c>
      <c r="Y5" s="36" t="s">
        <v>270</v>
      </c>
      <c r="Z5" s="36" t="s">
        <v>270</v>
      </c>
      <c r="AA5" s="7" t="s">
        <v>270</v>
      </c>
      <c r="AB5" s="7" t="s">
        <v>270</v>
      </c>
      <c r="AC5" s="7" t="s">
        <v>270</v>
      </c>
      <c r="AD5" s="7" t="s">
        <v>270</v>
      </c>
      <c r="AE5" s="7" t="s">
        <v>270</v>
      </c>
      <c r="AF5" s="7" t="s">
        <v>270</v>
      </c>
      <c r="AG5" s="7" t="s">
        <v>270</v>
      </c>
      <c r="AH5" s="7" t="s">
        <v>270</v>
      </c>
      <c r="AI5" s="7" t="s">
        <v>270</v>
      </c>
      <c r="AJ5" s="39" t="s">
        <v>270</v>
      </c>
      <c r="AK5" s="60" t="s">
        <v>2092</v>
      </c>
    </row>
    <row r="6" spans="1:37" ht="204" x14ac:dyDescent="0.45">
      <c r="A6" s="61" t="s">
        <v>262</v>
      </c>
      <c r="B6" s="62" t="s">
        <v>263</v>
      </c>
      <c r="C6" s="63">
        <v>43953</v>
      </c>
      <c r="D6" s="65">
        <v>43964</v>
      </c>
      <c r="E6" s="57" t="s">
        <v>264</v>
      </c>
      <c r="F6" s="127" t="str">
        <f>HYPERLINK(Table2[[#This Row],[URL-not hyperlinked]])</f>
        <v>https://pubmed.ncbi.nlm.nih.gov/32392948/</v>
      </c>
      <c r="G6" s="36" t="s">
        <v>121</v>
      </c>
      <c r="H6" s="36" t="s">
        <v>118</v>
      </c>
      <c r="I6" s="70" t="s">
        <v>265</v>
      </c>
      <c r="J6" s="36" t="s">
        <v>266</v>
      </c>
      <c r="K6" s="36">
        <v>2020</v>
      </c>
      <c r="L6" s="36" t="s">
        <v>2101</v>
      </c>
      <c r="M6" s="36" t="s">
        <v>267</v>
      </c>
      <c r="N6" s="36" t="s">
        <v>268</v>
      </c>
      <c r="O6" s="36" t="s">
        <v>269</v>
      </c>
      <c r="P6" s="36" t="s">
        <v>270</v>
      </c>
      <c r="Q6" s="36" t="s">
        <v>270</v>
      </c>
      <c r="R6" s="26" t="s">
        <v>270</v>
      </c>
      <c r="S6" s="7" t="s">
        <v>39</v>
      </c>
      <c r="T6" s="36" t="s">
        <v>270</v>
      </c>
      <c r="U6" s="36" t="s">
        <v>270</v>
      </c>
      <c r="V6" s="36" t="s">
        <v>270</v>
      </c>
      <c r="W6" s="7" t="s">
        <v>270</v>
      </c>
      <c r="X6" s="36" t="s">
        <v>270</v>
      </c>
      <c r="Y6" s="36" t="s">
        <v>270</v>
      </c>
      <c r="Z6" s="36" t="s">
        <v>270</v>
      </c>
      <c r="AA6" s="7" t="s">
        <v>270</v>
      </c>
      <c r="AB6" s="7" t="s">
        <v>270</v>
      </c>
      <c r="AC6" s="7" t="s">
        <v>270</v>
      </c>
      <c r="AD6" s="7" t="s">
        <v>270</v>
      </c>
      <c r="AE6" s="7" t="s">
        <v>270</v>
      </c>
      <c r="AF6" s="7" t="s">
        <v>270</v>
      </c>
      <c r="AG6" s="7" t="s">
        <v>270</v>
      </c>
      <c r="AH6" s="7" t="s">
        <v>270</v>
      </c>
      <c r="AI6" s="7" t="s">
        <v>270</v>
      </c>
      <c r="AJ6" s="66" t="s">
        <v>270</v>
      </c>
      <c r="AK6" s="60" t="s">
        <v>2092</v>
      </c>
    </row>
    <row r="7" spans="1:37" ht="57" x14ac:dyDescent="0.45">
      <c r="A7" s="61" t="s">
        <v>585</v>
      </c>
      <c r="B7" s="62" t="s">
        <v>122</v>
      </c>
      <c r="C7" s="63">
        <v>43969</v>
      </c>
      <c r="D7" s="63">
        <v>43970</v>
      </c>
      <c r="E7" s="37" t="s">
        <v>586</v>
      </c>
      <c r="F7" s="127" t="str">
        <f>HYPERLINK(Table2[[#This Row],[URL-not hyperlinked]])</f>
        <v>https://www.liebertpub.com/doi/full/10.1089/bfm.2020.29155.ams</v>
      </c>
      <c r="G7" s="36" t="s">
        <v>122</v>
      </c>
      <c r="H7" s="36" t="s">
        <v>123</v>
      </c>
      <c r="I7" s="70" t="s">
        <v>587</v>
      </c>
      <c r="J7" s="36" t="s">
        <v>588</v>
      </c>
      <c r="K7" s="36">
        <v>2020</v>
      </c>
      <c r="L7" s="36" t="s">
        <v>2101</v>
      </c>
      <c r="M7" s="36" t="s">
        <v>589</v>
      </c>
      <c r="O7" s="36" t="s">
        <v>270</v>
      </c>
      <c r="P7" s="36" t="s">
        <v>270</v>
      </c>
      <c r="Q7" s="36" t="s">
        <v>270</v>
      </c>
      <c r="R7" s="26" t="s">
        <v>269</v>
      </c>
      <c r="S7" s="7" t="s">
        <v>114</v>
      </c>
      <c r="T7" s="36" t="s">
        <v>555</v>
      </c>
      <c r="U7" s="36" t="s">
        <v>270</v>
      </c>
      <c r="V7" s="36" t="s">
        <v>270</v>
      </c>
      <c r="W7" s="7" t="s">
        <v>270</v>
      </c>
      <c r="X7" s="36" t="s">
        <v>270</v>
      </c>
      <c r="Y7" s="36" t="s">
        <v>270</v>
      </c>
      <c r="Z7" s="36" t="s">
        <v>270</v>
      </c>
      <c r="AA7" s="7" t="s">
        <v>270</v>
      </c>
      <c r="AB7" s="7" t="s">
        <v>270</v>
      </c>
      <c r="AC7" s="7" t="s">
        <v>270</v>
      </c>
      <c r="AD7" s="7" t="s">
        <v>270</v>
      </c>
      <c r="AE7" s="7" t="s">
        <v>270</v>
      </c>
      <c r="AF7" s="7" t="s">
        <v>270</v>
      </c>
      <c r="AG7" s="7" t="s">
        <v>269</v>
      </c>
      <c r="AH7" s="7" t="s">
        <v>270</v>
      </c>
      <c r="AI7" s="7" t="s">
        <v>270</v>
      </c>
      <c r="AJ7" s="39" t="s">
        <v>270</v>
      </c>
      <c r="AK7" s="60" t="s">
        <v>2092</v>
      </c>
    </row>
    <row r="8" spans="1:37" ht="89.25" x14ac:dyDescent="0.45">
      <c r="A8" s="61" t="s">
        <v>294</v>
      </c>
      <c r="B8" s="59" t="s">
        <v>295</v>
      </c>
      <c r="C8" s="63" t="s">
        <v>296</v>
      </c>
      <c r="D8" s="63">
        <v>43970</v>
      </c>
      <c r="E8" s="57" t="s">
        <v>297</v>
      </c>
      <c r="F8" s="127" t="str">
        <f>HYPERLINK(Table2[[#This Row],[URL-not hyperlinked]])</f>
        <v>https://www.ncbi.nlm.nih.gov/pmc/articles/PMC7221278/</v>
      </c>
      <c r="G8" s="36" t="s">
        <v>115</v>
      </c>
      <c r="H8" s="36" t="s">
        <v>123</v>
      </c>
      <c r="I8" s="70" t="s">
        <v>298</v>
      </c>
      <c r="J8" s="36" t="s">
        <v>299</v>
      </c>
      <c r="K8" s="36">
        <v>2020</v>
      </c>
      <c r="L8" s="36" t="s">
        <v>2101</v>
      </c>
      <c r="M8" s="36" t="s">
        <v>300</v>
      </c>
      <c r="O8" s="36" t="s">
        <v>269</v>
      </c>
      <c r="P8" s="36" t="s">
        <v>270</v>
      </c>
      <c r="Q8" s="36" t="s">
        <v>269</v>
      </c>
      <c r="R8" s="26" t="s">
        <v>270</v>
      </c>
      <c r="S8" s="7" t="s">
        <v>114</v>
      </c>
      <c r="T8" s="36" t="s">
        <v>270</v>
      </c>
      <c r="U8" s="36" t="s">
        <v>270</v>
      </c>
      <c r="V8" s="36" t="s">
        <v>270</v>
      </c>
      <c r="W8" s="7" t="s">
        <v>270</v>
      </c>
      <c r="X8" s="36" t="s">
        <v>270</v>
      </c>
      <c r="Y8" s="36" t="s">
        <v>270</v>
      </c>
      <c r="Z8" s="36" t="s">
        <v>270</v>
      </c>
      <c r="AA8" s="7" t="s">
        <v>270</v>
      </c>
      <c r="AB8" s="7" t="s">
        <v>270</v>
      </c>
      <c r="AC8" s="7" t="s">
        <v>270</v>
      </c>
      <c r="AD8" s="7" t="s">
        <v>270</v>
      </c>
      <c r="AE8" s="7" t="s">
        <v>270</v>
      </c>
      <c r="AF8" s="7" t="s">
        <v>270</v>
      </c>
      <c r="AG8" s="7" t="s">
        <v>270</v>
      </c>
      <c r="AH8" s="7" t="s">
        <v>270</v>
      </c>
      <c r="AI8" s="7" t="s">
        <v>270</v>
      </c>
      <c r="AJ8" s="60" t="s">
        <v>270</v>
      </c>
      <c r="AK8" s="60" t="s">
        <v>2092</v>
      </c>
    </row>
    <row r="9" spans="1:37" ht="165.75" x14ac:dyDescent="0.45">
      <c r="A9" s="61" t="s">
        <v>596</v>
      </c>
      <c r="B9" s="62" t="s">
        <v>597</v>
      </c>
      <c r="C9" s="63">
        <v>43969</v>
      </c>
      <c r="D9" s="63">
        <v>43970</v>
      </c>
      <c r="E9" s="57" t="s">
        <v>598</v>
      </c>
      <c r="F9" s="127" t="str">
        <f>HYPERLINK(Table2[[#This Row],[URL-not hyperlinked]])</f>
        <v>https://www.tandfonline.com/doi/full/10.1080/22221751.2020.1771219</v>
      </c>
      <c r="G9" s="36" t="s">
        <v>121</v>
      </c>
      <c r="H9" s="36" t="s">
        <v>118</v>
      </c>
      <c r="I9" s="70" t="s">
        <v>599</v>
      </c>
      <c r="J9" s="36" t="s">
        <v>600</v>
      </c>
      <c r="K9" s="36">
        <v>2020</v>
      </c>
      <c r="L9" s="36" t="s">
        <v>2101</v>
      </c>
      <c r="M9" s="36" t="s">
        <v>601</v>
      </c>
      <c r="O9" s="36" t="s">
        <v>270</v>
      </c>
      <c r="P9" s="36" t="s">
        <v>269</v>
      </c>
      <c r="Q9" s="36" t="s">
        <v>270</v>
      </c>
      <c r="R9" s="26" t="s">
        <v>270</v>
      </c>
      <c r="S9" s="7" t="s">
        <v>39</v>
      </c>
      <c r="T9" s="36" t="s">
        <v>602</v>
      </c>
      <c r="U9" s="36" t="s">
        <v>270</v>
      </c>
      <c r="V9" s="36" t="s">
        <v>270</v>
      </c>
      <c r="W9" s="7" t="s">
        <v>270</v>
      </c>
      <c r="X9" s="36" t="s">
        <v>270</v>
      </c>
      <c r="Y9" s="36" t="s">
        <v>270</v>
      </c>
      <c r="Z9" s="36" t="s">
        <v>269</v>
      </c>
      <c r="AA9" s="7" t="s">
        <v>269</v>
      </c>
      <c r="AB9" s="7" t="s">
        <v>270</v>
      </c>
      <c r="AC9" s="7" t="s">
        <v>270</v>
      </c>
      <c r="AD9" s="7" t="s">
        <v>270</v>
      </c>
      <c r="AE9" s="7" t="s">
        <v>270</v>
      </c>
      <c r="AF9" s="7" t="s">
        <v>270</v>
      </c>
      <c r="AG9" s="7" t="s">
        <v>270</v>
      </c>
      <c r="AH9" s="7" t="s">
        <v>270</v>
      </c>
      <c r="AI9" s="7" t="s">
        <v>270</v>
      </c>
      <c r="AJ9" s="60" t="s">
        <v>270</v>
      </c>
      <c r="AK9" s="60" t="s">
        <v>2092</v>
      </c>
    </row>
    <row r="10" spans="1:37" ht="229.5" x14ac:dyDescent="0.45">
      <c r="A10" s="58" t="s">
        <v>795</v>
      </c>
      <c r="B10" s="38" t="s">
        <v>796</v>
      </c>
      <c r="C10" s="63">
        <v>43969</v>
      </c>
      <c r="D10" s="65">
        <v>43964</v>
      </c>
      <c r="E10" s="37" t="s">
        <v>797</v>
      </c>
      <c r="F10" s="127" t="str">
        <f>HYPERLINK(Table2[[#This Row],[URL-not hyperlinked]])</f>
        <v>https://www.liebertpub.com/doi/10.1089/DIA.2020.0223</v>
      </c>
      <c r="G10" s="36" t="s">
        <v>188</v>
      </c>
      <c r="H10" s="36" t="s">
        <v>118</v>
      </c>
      <c r="I10" s="70" t="s">
        <v>798</v>
      </c>
      <c r="J10" s="36" t="s">
        <v>799</v>
      </c>
      <c r="K10" s="36">
        <v>2020</v>
      </c>
      <c r="L10" s="36" t="s">
        <v>2101</v>
      </c>
      <c r="M10" s="36" t="s">
        <v>800</v>
      </c>
      <c r="O10" s="36" t="s">
        <v>270</v>
      </c>
      <c r="P10" s="36" t="s">
        <v>270</v>
      </c>
      <c r="Q10" s="36" t="s">
        <v>270</v>
      </c>
      <c r="R10" s="26" t="s">
        <v>269</v>
      </c>
      <c r="S10" s="7" t="s">
        <v>119</v>
      </c>
      <c r="T10" s="36" t="s">
        <v>555</v>
      </c>
      <c r="U10" s="36" t="s">
        <v>270</v>
      </c>
      <c r="V10" s="36" t="s">
        <v>270</v>
      </c>
      <c r="W10" s="7" t="s">
        <v>270</v>
      </c>
      <c r="X10" s="36" t="s">
        <v>270</v>
      </c>
      <c r="Y10" s="36" t="s">
        <v>270</v>
      </c>
      <c r="Z10" s="36" t="s">
        <v>270</v>
      </c>
      <c r="AA10" s="7" t="s">
        <v>270</v>
      </c>
      <c r="AB10" s="7" t="s">
        <v>270</v>
      </c>
      <c r="AC10" s="7" t="s">
        <v>270</v>
      </c>
      <c r="AD10" s="7" t="s">
        <v>270</v>
      </c>
      <c r="AE10" s="7" t="s">
        <v>270</v>
      </c>
      <c r="AF10" s="7" t="s">
        <v>270</v>
      </c>
      <c r="AG10" s="7" t="s">
        <v>269</v>
      </c>
      <c r="AH10" s="7" t="s">
        <v>270</v>
      </c>
      <c r="AI10" s="7" t="s">
        <v>270</v>
      </c>
      <c r="AJ10" s="39" t="s">
        <v>270</v>
      </c>
      <c r="AK10" s="60" t="s">
        <v>2092</v>
      </c>
    </row>
    <row r="11" spans="1:37" ht="54" x14ac:dyDescent="0.45">
      <c r="A11" s="58" t="s">
        <v>301</v>
      </c>
      <c r="B11" s="38" t="s">
        <v>302</v>
      </c>
      <c r="C11" s="65">
        <v>43969</v>
      </c>
      <c r="D11" s="65">
        <v>43970</v>
      </c>
      <c r="E11" s="37" t="s">
        <v>303</v>
      </c>
      <c r="F11" s="127" t="str">
        <f>HYPERLINK(Table2[[#This Row],[URL-not hyperlinked]])</f>
        <v>https://doi.org/10.1080/14767058.2020.1763948</v>
      </c>
      <c r="G11" s="36" t="s">
        <v>304</v>
      </c>
      <c r="H11" s="36" t="s">
        <v>123</v>
      </c>
      <c r="I11" s="70" t="s">
        <v>305</v>
      </c>
      <c r="J11" s="36" t="s">
        <v>306</v>
      </c>
      <c r="K11" s="36">
        <v>2020</v>
      </c>
      <c r="L11" s="36" t="s">
        <v>2101</v>
      </c>
      <c r="M11" s="36" t="s">
        <v>307</v>
      </c>
      <c r="O11" s="36" t="s">
        <v>269</v>
      </c>
      <c r="P11" s="36" t="s">
        <v>270</v>
      </c>
      <c r="Q11" s="36" t="s">
        <v>270</v>
      </c>
      <c r="R11" s="26" t="s">
        <v>269</v>
      </c>
      <c r="S11" s="7" t="s">
        <v>39</v>
      </c>
      <c r="T11" s="36" t="s">
        <v>270</v>
      </c>
      <c r="U11" s="36" t="s">
        <v>270</v>
      </c>
      <c r="V11" s="36" t="s">
        <v>270</v>
      </c>
      <c r="W11" s="7" t="s">
        <v>270</v>
      </c>
      <c r="X11" s="36" t="s">
        <v>270</v>
      </c>
      <c r="Y11" s="36" t="s">
        <v>270</v>
      </c>
      <c r="Z11" s="36" t="s">
        <v>270</v>
      </c>
      <c r="AA11" s="7" t="s">
        <v>270</v>
      </c>
      <c r="AB11" s="7" t="s">
        <v>270</v>
      </c>
      <c r="AC11" s="7" t="s">
        <v>270</v>
      </c>
      <c r="AD11" s="7" t="s">
        <v>270</v>
      </c>
      <c r="AE11" s="7" t="s">
        <v>270</v>
      </c>
      <c r="AF11" s="7" t="s">
        <v>270</v>
      </c>
      <c r="AG11" s="7" t="s">
        <v>270</v>
      </c>
      <c r="AH11" s="7" t="s">
        <v>270</v>
      </c>
      <c r="AI11" s="7" t="s">
        <v>270</v>
      </c>
      <c r="AJ11" s="39" t="s">
        <v>270</v>
      </c>
      <c r="AK11" s="60" t="s">
        <v>2092</v>
      </c>
    </row>
    <row r="12" spans="1:37" ht="293.25" x14ac:dyDescent="0.45">
      <c r="A12" s="58" t="s">
        <v>608</v>
      </c>
      <c r="B12" s="59" t="s">
        <v>609</v>
      </c>
      <c r="C12" s="65">
        <v>43968</v>
      </c>
      <c r="D12" s="65">
        <v>43970</v>
      </c>
      <c r="E12" s="37" t="s">
        <v>610</v>
      </c>
      <c r="F12" s="127" t="str">
        <f>HYPERLINK(Table2[[#This Row],[URL-not hyperlinked]])</f>
        <v>https://www.ahajournals.org/doi/10.1161/CIRCULATIONAHA.120.048360</v>
      </c>
      <c r="G12" s="36" t="s">
        <v>611</v>
      </c>
      <c r="H12" s="36" t="s">
        <v>118</v>
      </c>
      <c r="I12" s="70" t="s">
        <v>612</v>
      </c>
      <c r="J12" s="36" t="s">
        <v>613</v>
      </c>
      <c r="K12" s="36">
        <v>2020</v>
      </c>
      <c r="L12" s="36" t="s">
        <v>2101</v>
      </c>
      <c r="M12" s="36" t="s">
        <v>614</v>
      </c>
      <c r="O12" s="36" t="s">
        <v>270</v>
      </c>
      <c r="P12" s="36" t="s">
        <v>269</v>
      </c>
      <c r="Q12" s="36" t="s">
        <v>270</v>
      </c>
      <c r="R12" s="26" t="s">
        <v>270</v>
      </c>
      <c r="S12" s="7" t="s">
        <v>119</v>
      </c>
      <c r="T12" s="36" t="s">
        <v>615</v>
      </c>
      <c r="U12" s="36" t="s">
        <v>270</v>
      </c>
      <c r="V12" s="36" t="s">
        <v>270</v>
      </c>
      <c r="W12" s="7" t="s">
        <v>270</v>
      </c>
      <c r="X12" s="36" t="s">
        <v>270</v>
      </c>
      <c r="Y12" s="36" t="s">
        <v>270</v>
      </c>
      <c r="Z12" s="36" t="s">
        <v>270</v>
      </c>
      <c r="AA12" s="7" t="s">
        <v>269</v>
      </c>
      <c r="AB12" s="7" t="s">
        <v>270</v>
      </c>
      <c r="AC12" s="7" t="s">
        <v>270</v>
      </c>
      <c r="AD12" s="7" t="s">
        <v>269</v>
      </c>
      <c r="AE12" s="7" t="s">
        <v>270</v>
      </c>
      <c r="AF12" s="7" t="s">
        <v>270</v>
      </c>
      <c r="AG12" s="7" t="s">
        <v>270</v>
      </c>
      <c r="AH12" s="7" t="s">
        <v>270</v>
      </c>
      <c r="AI12" s="7" t="s">
        <v>270</v>
      </c>
      <c r="AJ12" s="39" t="s">
        <v>270</v>
      </c>
      <c r="AK12" s="60" t="s">
        <v>2092</v>
      </c>
    </row>
    <row r="13" spans="1:37" ht="67.5" x14ac:dyDescent="0.35">
      <c r="A13" s="58" t="s">
        <v>320</v>
      </c>
      <c r="B13" s="62" t="s">
        <v>321</v>
      </c>
      <c r="C13" s="65">
        <v>43968</v>
      </c>
      <c r="D13" s="65">
        <v>43969</v>
      </c>
      <c r="E13" s="74" t="s">
        <v>322</v>
      </c>
      <c r="F13" s="127" t="str">
        <f>HYPERLINK(Table2[[#This Row],[URL-not hyperlinked]])</f>
        <v>https://doi.org/10.1111/all.14369</v>
      </c>
      <c r="G13" s="36" t="s">
        <v>120</v>
      </c>
      <c r="H13" s="36" t="s">
        <v>118</v>
      </c>
      <c r="I13" s="70" t="s">
        <v>323</v>
      </c>
      <c r="J13" s="36" t="s">
        <v>324</v>
      </c>
      <c r="K13" s="36">
        <v>2020</v>
      </c>
      <c r="L13" s="36" t="s">
        <v>2101</v>
      </c>
      <c r="M13" s="36" t="s">
        <v>325</v>
      </c>
      <c r="O13" s="36" t="s">
        <v>270</v>
      </c>
      <c r="P13" s="36" t="s">
        <v>269</v>
      </c>
      <c r="Q13" s="36" t="s">
        <v>270</v>
      </c>
      <c r="R13" s="26" t="s">
        <v>270</v>
      </c>
      <c r="S13" s="7" t="s">
        <v>119</v>
      </c>
      <c r="T13" s="36">
        <v>40</v>
      </c>
      <c r="U13" s="36" t="s">
        <v>270</v>
      </c>
      <c r="V13" s="36" t="s">
        <v>270</v>
      </c>
      <c r="W13" s="7" t="s">
        <v>270</v>
      </c>
      <c r="X13" s="36" t="s">
        <v>270</v>
      </c>
      <c r="Y13" s="36" t="s">
        <v>270</v>
      </c>
      <c r="Z13" s="36" t="s">
        <v>269</v>
      </c>
      <c r="AA13" s="7" t="s">
        <v>269</v>
      </c>
      <c r="AB13" s="7" t="s">
        <v>270</v>
      </c>
      <c r="AC13" s="7" t="s">
        <v>269</v>
      </c>
      <c r="AD13" s="7" t="s">
        <v>270</v>
      </c>
      <c r="AE13" s="7" t="s">
        <v>270</v>
      </c>
      <c r="AF13" s="7" t="s">
        <v>270</v>
      </c>
      <c r="AG13" s="7" t="s">
        <v>270</v>
      </c>
      <c r="AH13" s="7" t="s">
        <v>270</v>
      </c>
      <c r="AI13" s="7" t="s">
        <v>270</v>
      </c>
      <c r="AJ13" s="39" t="s">
        <v>270</v>
      </c>
      <c r="AK13" s="60" t="s">
        <v>2092</v>
      </c>
    </row>
    <row r="14" spans="1:37" ht="293.25" x14ac:dyDescent="0.45">
      <c r="A14" s="58" t="s">
        <v>590</v>
      </c>
      <c r="B14" s="62" t="s">
        <v>591</v>
      </c>
      <c r="C14" s="65">
        <v>43966</v>
      </c>
      <c r="D14" s="65">
        <v>43970</v>
      </c>
      <c r="E14" s="37" t="s">
        <v>592</v>
      </c>
      <c r="F14" s="127" t="str">
        <f>HYPERLINK(Table2[[#This Row],[URL-not hyperlinked]])</f>
        <v>https://www.sciencedirect.com/science/article/abs/pii/S0196064420303668</v>
      </c>
      <c r="G14" s="36" t="s">
        <v>115</v>
      </c>
      <c r="H14" s="36" t="s">
        <v>116</v>
      </c>
      <c r="I14" s="70" t="s">
        <v>593</v>
      </c>
      <c r="J14" s="36" t="s">
        <v>594</v>
      </c>
      <c r="K14" s="36">
        <v>2020</v>
      </c>
      <c r="L14" s="36" t="s">
        <v>2101</v>
      </c>
      <c r="M14" s="36" t="s">
        <v>595</v>
      </c>
      <c r="O14" s="36" t="s">
        <v>270</v>
      </c>
      <c r="P14" s="36" t="s">
        <v>270</v>
      </c>
      <c r="Q14" s="36" t="s">
        <v>270</v>
      </c>
      <c r="R14" s="26" t="s">
        <v>269</v>
      </c>
      <c r="S14" s="7" t="s">
        <v>119</v>
      </c>
      <c r="T14" s="36" t="s">
        <v>555</v>
      </c>
      <c r="U14" s="36" t="s">
        <v>270</v>
      </c>
      <c r="V14" s="36" t="s">
        <v>270</v>
      </c>
      <c r="W14" s="7" t="s">
        <v>270</v>
      </c>
      <c r="X14" s="36" t="s">
        <v>270</v>
      </c>
      <c r="Y14" s="36" t="s">
        <v>270</v>
      </c>
      <c r="Z14" s="36" t="s">
        <v>270</v>
      </c>
      <c r="AA14" s="7" t="s">
        <v>270</v>
      </c>
      <c r="AB14" s="7" t="s">
        <v>270</v>
      </c>
      <c r="AC14" s="7" t="s">
        <v>270</v>
      </c>
      <c r="AD14" s="7" t="s">
        <v>270</v>
      </c>
      <c r="AE14" s="7" t="s">
        <v>270</v>
      </c>
      <c r="AF14" s="7" t="s">
        <v>270</v>
      </c>
      <c r="AG14" s="7" t="s">
        <v>269</v>
      </c>
      <c r="AH14" s="7" t="s">
        <v>270</v>
      </c>
      <c r="AI14" s="7" t="s">
        <v>270</v>
      </c>
      <c r="AJ14" s="39" t="s">
        <v>270</v>
      </c>
      <c r="AK14" s="60" t="s">
        <v>2092</v>
      </c>
    </row>
    <row r="15" spans="1:37" ht="140.25" x14ac:dyDescent="0.45">
      <c r="A15" s="61" t="s">
        <v>603</v>
      </c>
      <c r="B15" s="62" t="s">
        <v>604</v>
      </c>
      <c r="C15" s="63">
        <v>43966</v>
      </c>
      <c r="D15" s="63">
        <v>43970</v>
      </c>
      <c r="E15" s="37" t="s">
        <v>605</v>
      </c>
      <c r="F15" s="127" t="str">
        <f>HYPERLINK(Table2[[#This Row],[URL-not hyperlinked]])</f>
        <v>https://www.tandfonline.com/doi/full/10.1080/14767058.2020.1759542</v>
      </c>
      <c r="G15" s="36" t="s">
        <v>122</v>
      </c>
      <c r="H15" s="36" t="s">
        <v>116</v>
      </c>
      <c r="I15" s="70" t="s">
        <v>606</v>
      </c>
      <c r="J15" s="36" t="s">
        <v>306</v>
      </c>
      <c r="K15" s="36">
        <v>2020</v>
      </c>
      <c r="L15" s="36" t="s">
        <v>2101</v>
      </c>
      <c r="M15" s="36" t="s">
        <v>607</v>
      </c>
      <c r="O15" s="36" t="s">
        <v>269</v>
      </c>
      <c r="P15" s="36" t="s">
        <v>269</v>
      </c>
      <c r="Q15" s="36" t="s">
        <v>269</v>
      </c>
      <c r="R15" s="26" t="s">
        <v>270</v>
      </c>
      <c r="S15" s="7" t="s">
        <v>114</v>
      </c>
      <c r="T15" s="36" t="s">
        <v>555</v>
      </c>
      <c r="U15" s="36" t="s">
        <v>269</v>
      </c>
      <c r="V15" s="36" t="s">
        <v>270</v>
      </c>
      <c r="W15" s="7" t="s">
        <v>269</v>
      </c>
      <c r="X15" s="36" t="s">
        <v>269</v>
      </c>
      <c r="Y15" s="36" t="s">
        <v>270</v>
      </c>
      <c r="Z15" s="36" t="s">
        <v>269</v>
      </c>
      <c r="AA15" s="7" t="s">
        <v>269</v>
      </c>
      <c r="AB15" s="7" t="s">
        <v>270</v>
      </c>
      <c r="AC15" s="7" t="s">
        <v>269</v>
      </c>
      <c r="AD15" s="7" t="s">
        <v>270</v>
      </c>
      <c r="AE15" s="7" t="s">
        <v>269</v>
      </c>
      <c r="AF15" s="7" t="s">
        <v>270</v>
      </c>
      <c r="AG15" s="7" t="s">
        <v>270</v>
      </c>
      <c r="AH15" s="7" t="s">
        <v>270</v>
      </c>
      <c r="AI15" s="7" t="s">
        <v>270</v>
      </c>
      <c r="AJ15" s="39" t="s">
        <v>270</v>
      </c>
      <c r="AK15" s="60" t="s">
        <v>2092</v>
      </c>
    </row>
    <row r="16" spans="1:37" ht="76.5" x14ac:dyDescent="0.45">
      <c r="A16" s="58" t="s">
        <v>637</v>
      </c>
      <c r="B16" s="62" t="s">
        <v>638</v>
      </c>
      <c r="C16" s="65">
        <v>43966</v>
      </c>
      <c r="D16" s="65">
        <v>43967</v>
      </c>
      <c r="E16" s="37" t="s">
        <v>639</v>
      </c>
      <c r="F16" s="127" t="str">
        <f>HYPERLINK(Table2[[#This Row],[URL-not hyperlinked]])</f>
        <v>https://pubmed.ncbi.nlm.nih.gov/32412915/</v>
      </c>
      <c r="G16" s="36" t="s">
        <v>127</v>
      </c>
      <c r="H16" s="36" t="s">
        <v>123</v>
      </c>
      <c r="I16" s="70" t="s">
        <v>640</v>
      </c>
      <c r="J16" s="36" t="s">
        <v>641</v>
      </c>
      <c r="K16" s="36">
        <v>2020</v>
      </c>
      <c r="L16" s="36" t="s">
        <v>2101</v>
      </c>
      <c r="O16" s="36" t="s">
        <v>270</v>
      </c>
      <c r="P16" s="36" t="s">
        <v>270</v>
      </c>
      <c r="Q16" s="36" t="s">
        <v>270</v>
      </c>
      <c r="R16" s="26" t="s">
        <v>269</v>
      </c>
      <c r="S16" s="7" t="s">
        <v>39</v>
      </c>
      <c r="T16" s="36" t="s">
        <v>555</v>
      </c>
      <c r="U16" s="36" t="s">
        <v>270</v>
      </c>
      <c r="V16" s="36" t="s">
        <v>270</v>
      </c>
      <c r="W16" s="7" t="s">
        <v>270</v>
      </c>
      <c r="X16" s="36" t="s">
        <v>270</v>
      </c>
      <c r="Y16" s="36" t="s">
        <v>270</v>
      </c>
      <c r="Z16" s="36" t="s">
        <v>270</v>
      </c>
      <c r="AA16" s="7" t="s">
        <v>270</v>
      </c>
      <c r="AB16" s="7" t="s">
        <v>270</v>
      </c>
      <c r="AC16" s="7" t="s">
        <v>270</v>
      </c>
      <c r="AD16" s="7" t="s">
        <v>270</v>
      </c>
      <c r="AE16" s="7" t="s">
        <v>270</v>
      </c>
      <c r="AF16" s="7" t="s">
        <v>270</v>
      </c>
      <c r="AG16" s="7" t="s">
        <v>270</v>
      </c>
      <c r="AH16" s="7" t="s">
        <v>269</v>
      </c>
      <c r="AI16" s="7" t="s">
        <v>270</v>
      </c>
      <c r="AJ16" s="39" t="s">
        <v>270</v>
      </c>
      <c r="AK16" s="60" t="s">
        <v>2092</v>
      </c>
    </row>
    <row r="17" spans="1:37" ht="57" x14ac:dyDescent="0.45">
      <c r="A17" s="58" t="s">
        <v>642</v>
      </c>
      <c r="B17" s="62" t="s">
        <v>122</v>
      </c>
      <c r="C17" s="65">
        <v>43966</v>
      </c>
      <c r="D17" s="65">
        <v>43967</v>
      </c>
      <c r="E17" s="37" t="s">
        <v>643</v>
      </c>
      <c r="F17" s="127" t="str">
        <f>HYPERLINK(Table2[[#This Row],[URL-not hyperlinked]])</f>
        <v>https://onlinelibrary.wiley.com/doi/epdf/10.1111/dth.13594</v>
      </c>
      <c r="G17" s="36" t="s">
        <v>190</v>
      </c>
      <c r="H17" s="36" t="s">
        <v>118</v>
      </c>
      <c r="I17" s="70" t="s">
        <v>644</v>
      </c>
      <c r="J17" s="36" t="s">
        <v>391</v>
      </c>
      <c r="K17" s="36">
        <v>2020</v>
      </c>
      <c r="L17" s="36" t="s">
        <v>2101</v>
      </c>
      <c r="M17" s="36" t="s">
        <v>645</v>
      </c>
      <c r="O17" s="36" t="s">
        <v>270</v>
      </c>
      <c r="P17" s="36" t="s">
        <v>269</v>
      </c>
      <c r="Q17" s="36" t="s">
        <v>270</v>
      </c>
      <c r="R17" s="26" t="s">
        <v>270</v>
      </c>
      <c r="S17" s="7" t="s">
        <v>39</v>
      </c>
      <c r="T17" s="36">
        <v>3</v>
      </c>
      <c r="U17" s="36" t="s">
        <v>270</v>
      </c>
      <c r="V17" s="36" t="s">
        <v>270</v>
      </c>
      <c r="W17" s="7" t="s">
        <v>270</v>
      </c>
      <c r="X17" s="36" t="s">
        <v>270</v>
      </c>
      <c r="Y17" s="36" t="s">
        <v>270</v>
      </c>
      <c r="Z17" s="36" t="s">
        <v>269</v>
      </c>
      <c r="AA17" s="7" t="s">
        <v>269</v>
      </c>
      <c r="AB17" s="7" t="s">
        <v>270</v>
      </c>
      <c r="AC17" s="7" t="s">
        <v>270</v>
      </c>
      <c r="AD17" s="7" t="s">
        <v>270</v>
      </c>
      <c r="AE17" s="7" t="s">
        <v>270</v>
      </c>
      <c r="AF17" s="7" t="s">
        <v>270</v>
      </c>
      <c r="AG17" s="7" t="s">
        <v>270</v>
      </c>
      <c r="AH17" s="7" t="s">
        <v>270</v>
      </c>
      <c r="AI17" s="7" t="s">
        <v>270</v>
      </c>
      <c r="AJ17" s="39" t="s">
        <v>270</v>
      </c>
      <c r="AK17" s="60" t="s">
        <v>2092</v>
      </c>
    </row>
    <row r="18" spans="1:37" ht="255" x14ac:dyDescent="0.45">
      <c r="A18" s="61" t="s">
        <v>355</v>
      </c>
      <c r="B18" s="62" t="s">
        <v>356</v>
      </c>
      <c r="C18" s="63">
        <v>43966</v>
      </c>
      <c r="D18" s="63">
        <v>43967</v>
      </c>
      <c r="E18" s="37" t="s">
        <v>357</v>
      </c>
      <c r="F18" s="127" t="str">
        <f>HYPERLINK(Table2[[#This Row],[URL-not hyperlinked]])</f>
        <v>https://doi.org/10.1111/pai.13278</v>
      </c>
      <c r="G18" s="36" t="s">
        <v>125</v>
      </c>
      <c r="H18" s="36" t="s">
        <v>126</v>
      </c>
      <c r="I18" s="70" t="s">
        <v>358</v>
      </c>
      <c r="J18" s="36" t="s">
        <v>359</v>
      </c>
      <c r="K18" s="36">
        <v>2020</v>
      </c>
      <c r="L18" s="36" t="s">
        <v>2101</v>
      </c>
      <c r="M18" s="36" t="s">
        <v>360</v>
      </c>
      <c r="O18" s="36" t="s">
        <v>270</v>
      </c>
      <c r="P18" s="36" t="s">
        <v>270</v>
      </c>
      <c r="Q18" s="36" t="s">
        <v>270</v>
      </c>
      <c r="R18" s="26" t="s">
        <v>269</v>
      </c>
      <c r="S18" s="7" t="s">
        <v>119</v>
      </c>
      <c r="T18" s="36" t="s">
        <v>270</v>
      </c>
      <c r="U18" s="36" t="s">
        <v>270</v>
      </c>
      <c r="V18" s="36" t="s">
        <v>270</v>
      </c>
      <c r="W18" s="7" t="s">
        <v>270</v>
      </c>
      <c r="X18" s="36" t="s">
        <v>270</v>
      </c>
      <c r="Y18" s="36" t="s">
        <v>270</v>
      </c>
      <c r="Z18" s="36" t="s">
        <v>270</v>
      </c>
      <c r="AA18" s="7" t="s">
        <v>270</v>
      </c>
      <c r="AB18" s="7" t="s">
        <v>270</v>
      </c>
      <c r="AC18" s="7" t="s">
        <v>270</v>
      </c>
      <c r="AD18" s="7" t="s">
        <v>270</v>
      </c>
      <c r="AE18" s="7" t="s">
        <v>270</v>
      </c>
      <c r="AF18" s="7" t="s">
        <v>270</v>
      </c>
      <c r="AG18" s="7" t="s">
        <v>269</v>
      </c>
      <c r="AH18" s="7" t="s">
        <v>269</v>
      </c>
      <c r="AI18" s="7" t="s">
        <v>270</v>
      </c>
      <c r="AJ18" s="39" t="s">
        <v>270</v>
      </c>
      <c r="AK18" s="60" t="s">
        <v>2092</v>
      </c>
    </row>
    <row r="19" spans="1:37" ht="178.5" x14ac:dyDescent="0.45">
      <c r="A19" s="58" t="s">
        <v>646</v>
      </c>
      <c r="B19" s="59" t="s">
        <v>647</v>
      </c>
      <c r="C19" s="65">
        <v>43965</v>
      </c>
      <c r="D19" s="65">
        <v>43967</v>
      </c>
      <c r="E19" s="37" t="s">
        <v>648</v>
      </c>
      <c r="F19" s="127" t="str">
        <f>HYPERLINK(Table2[[#This Row],[URL-not hyperlinked]])</f>
        <v>https://www.ncbi.nlm.nih.gov/pmc/articles/PMC7221379/</v>
      </c>
      <c r="G19" s="36" t="s">
        <v>117</v>
      </c>
      <c r="H19" s="36" t="s">
        <v>123</v>
      </c>
      <c r="I19" s="70" t="s">
        <v>649</v>
      </c>
      <c r="J19" s="36" t="s">
        <v>650</v>
      </c>
      <c r="K19" s="36">
        <v>2020</v>
      </c>
      <c r="L19" s="36" t="s">
        <v>2101</v>
      </c>
      <c r="M19" s="36" t="s">
        <v>651</v>
      </c>
      <c r="O19" s="36" t="s">
        <v>270</v>
      </c>
      <c r="P19" s="36" t="s">
        <v>270</v>
      </c>
      <c r="Q19" s="36" t="s">
        <v>270</v>
      </c>
      <c r="R19" s="26" t="s">
        <v>269</v>
      </c>
      <c r="S19" s="7" t="s">
        <v>119</v>
      </c>
      <c r="T19" s="36" t="s">
        <v>555</v>
      </c>
      <c r="U19" s="36" t="s">
        <v>270</v>
      </c>
      <c r="V19" s="36" t="s">
        <v>270</v>
      </c>
      <c r="W19" s="7" t="s">
        <v>270</v>
      </c>
      <c r="X19" s="36" t="s">
        <v>270</v>
      </c>
      <c r="Y19" s="36" t="s">
        <v>270</v>
      </c>
      <c r="Z19" s="36" t="s">
        <v>270</v>
      </c>
      <c r="AA19" s="7" t="s">
        <v>270</v>
      </c>
      <c r="AB19" s="7" t="s">
        <v>270</v>
      </c>
      <c r="AC19" s="7" t="s">
        <v>270</v>
      </c>
      <c r="AD19" s="7" t="s">
        <v>270</v>
      </c>
      <c r="AE19" s="7" t="s">
        <v>270</v>
      </c>
      <c r="AF19" s="7" t="s">
        <v>270</v>
      </c>
      <c r="AG19" s="7" t="s">
        <v>269</v>
      </c>
      <c r="AH19" s="7" t="s">
        <v>270</v>
      </c>
      <c r="AI19" s="7" t="s">
        <v>270</v>
      </c>
      <c r="AJ19" s="39" t="s">
        <v>270</v>
      </c>
      <c r="AK19" s="60" t="s">
        <v>2092</v>
      </c>
    </row>
    <row r="20" spans="1:37" ht="76.5" x14ac:dyDescent="0.45">
      <c r="A20" s="58" t="s">
        <v>674</v>
      </c>
      <c r="B20" s="38" t="s">
        <v>675</v>
      </c>
      <c r="C20" s="65">
        <v>43965</v>
      </c>
      <c r="D20" s="65">
        <v>43966</v>
      </c>
      <c r="E20" s="37" t="s">
        <v>676</v>
      </c>
      <c r="F20" s="127" t="str">
        <f>HYPERLINK(Table2[[#This Row],[URL-not hyperlinked]])</f>
        <v>https://www.tandfonline.com/doi/full/10.1080/01459740.2020.1761804</v>
      </c>
      <c r="G20" s="36" t="s">
        <v>117</v>
      </c>
      <c r="H20" s="36" t="s">
        <v>116</v>
      </c>
      <c r="I20" s="70" t="s">
        <v>677</v>
      </c>
      <c r="J20" s="36" t="s">
        <v>678</v>
      </c>
      <c r="K20" s="36">
        <v>2020</v>
      </c>
      <c r="L20" s="36" t="s">
        <v>2101</v>
      </c>
      <c r="M20" s="36" t="s">
        <v>679</v>
      </c>
      <c r="O20" s="36" t="s">
        <v>270</v>
      </c>
      <c r="P20" s="36" t="s">
        <v>270</v>
      </c>
      <c r="Q20" s="36" t="s">
        <v>270</v>
      </c>
      <c r="R20" s="26" t="s">
        <v>269</v>
      </c>
      <c r="S20" s="7" t="s">
        <v>119</v>
      </c>
      <c r="T20" s="36" t="s">
        <v>555</v>
      </c>
      <c r="U20" s="36" t="s">
        <v>270</v>
      </c>
      <c r="V20" s="36" t="s">
        <v>270</v>
      </c>
      <c r="W20" s="7" t="s">
        <v>270</v>
      </c>
      <c r="X20" s="36" t="s">
        <v>270</v>
      </c>
      <c r="Y20" s="36" t="s">
        <v>270</v>
      </c>
      <c r="Z20" s="36" t="s">
        <v>270</v>
      </c>
      <c r="AA20" s="7" t="s">
        <v>270</v>
      </c>
      <c r="AB20" s="7" t="s">
        <v>270</v>
      </c>
      <c r="AC20" s="7" t="s">
        <v>270</v>
      </c>
      <c r="AD20" s="7" t="s">
        <v>270</v>
      </c>
      <c r="AE20" s="7" t="s">
        <v>270</v>
      </c>
      <c r="AF20" s="7" t="s">
        <v>270</v>
      </c>
      <c r="AG20" s="7" t="s">
        <v>269</v>
      </c>
      <c r="AH20" s="7" t="s">
        <v>270</v>
      </c>
      <c r="AI20" s="7" t="s">
        <v>270</v>
      </c>
      <c r="AJ20" s="39" t="s">
        <v>270</v>
      </c>
      <c r="AK20" s="60" t="s">
        <v>2092</v>
      </c>
    </row>
    <row r="21" spans="1:37" ht="165.75" x14ac:dyDescent="0.45">
      <c r="A21" s="61" t="s">
        <v>326</v>
      </c>
      <c r="B21" s="62" t="s">
        <v>327</v>
      </c>
      <c r="C21" s="63">
        <v>43965</v>
      </c>
      <c r="D21" s="63">
        <v>43969</v>
      </c>
      <c r="E21" s="37" t="s">
        <v>328</v>
      </c>
      <c r="F21" s="127" t="str">
        <f>HYPERLINK(Table2[[#This Row],[URL-not hyperlinked]])</f>
        <v>https://doi.org/10.3233/npm-200460</v>
      </c>
      <c r="G21" s="36" t="s">
        <v>115</v>
      </c>
      <c r="H21" s="36" t="s">
        <v>116</v>
      </c>
      <c r="I21" s="70" t="s">
        <v>329</v>
      </c>
      <c r="J21" s="36" t="s">
        <v>330</v>
      </c>
      <c r="K21" s="36">
        <v>2020</v>
      </c>
      <c r="L21" s="36" t="s">
        <v>2101</v>
      </c>
      <c r="M21" s="36" t="s">
        <v>331</v>
      </c>
      <c r="O21" s="36" t="s">
        <v>269</v>
      </c>
      <c r="P21" s="36" t="s">
        <v>270</v>
      </c>
      <c r="Q21" s="36" t="s">
        <v>269</v>
      </c>
      <c r="R21" s="26" t="s">
        <v>269</v>
      </c>
      <c r="S21" s="7" t="s">
        <v>114</v>
      </c>
      <c r="T21" s="36" t="s">
        <v>270</v>
      </c>
      <c r="U21" s="36" t="s">
        <v>270</v>
      </c>
      <c r="V21" s="36" t="s">
        <v>270</v>
      </c>
      <c r="W21" s="7" t="s">
        <v>270</v>
      </c>
      <c r="X21" s="36" t="s">
        <v>270</v>
      </c>
      <c r="Y21" s="36" t="s">
        <v>270</v>
      </c>
      <c r="Z21" s="36" t="s">
        <v>270</v>
      </c>
      <c r="AA21" s="7" t="s">
        <v>270</v>
      </c>
      <c r="AB21" s="7" t="s">
        <v>270</v>
      </c>
      <c r="AC21" s="7" t="s">
        <v>270</v>
      </c>
      <c r="AD21" s="7" t="s">
        <v>270</v>
      </c>
      <c r="AE21" s="7" t="s">
        <v>270</v>
      </c>
      <c r="AF21" s="7" t="s">
        <v>270</v>
      </c>
      <c r="AG21" s="7" t="s">
        <v>270</v>
      </c>
      <c r="AH21" s="7" t="s">
        <v>270</v>
      </c>
      <c r="AI21" s="7" t="s">
        <v>270</v>
      </c>
      <c r="AJ21" s="39" t="s">
        <v>270</v>
      </c>
      <c r="AK21" s="60" t="s">
        <v>2092</v>
      </c>
    </row>
    <row r="22" spans="1:37" ht="42.75" x14ac:dyDescent="0.45">
      <c r="A22" s="61" t="s">
        <v>344</v>
      </c>
      <c r="B22" s="62" t="s">
        <v>289</v>
      </c>
      <c r="C22" s="63">
        <v>43965</v>
      </c>
      <c r="D22" s="65">
        <v>43969</v>
      </c>
      <c r="E22" s="57" t="s">
        <v>345</v>
      </c>
      <c r="F22" s="127" t="str">
        <f>HYPERLINK(Table2[[#This Row],[URL-not hyperlinked]])</f>
        <v>https://doi.org/10.1016/j.jinf.2020.05.014</v>
      </c>
      <c r="G22" s="36" t="s">
        <v>121</v>
      </c>
      <c r="H22" s="36" t="s">
        <v>118</v>
      </c>
      <c r="I22" s="70" t="s">
        <v>346</v>
      </c>
      <c r="J22" s="36" t="s">
        <v>347</v>
      </c>
      <c r="K22" s="36">
        <v>2020</v>
      </c>
      <c r="L22" s="36" t="s">
        <v>2101</v>
      </c>
      <c r="M22" s="36" t="s">
        <v>348</v>
      </c>
      <c r="O22" s="36" t="s">
        <v>269</v>
      </c>
      <c r="P22" s="36" t="s">
        <v>270</v>
      </c>
      <c r="Q22" s="36" t="s">
        <v>269</v>
      </c>
      <c r="R22" s="26" t="s">
        <v>270</v>
      </c>
      <c r="S22" s="7" t="s">
        <v>39</v>
      </c>
      <c r="T22" s="36" t="s">
        <v>349</v>
      </c>
      <c r="U22" s="36" t="s">
        <v>269</v>
      </c>
      <c r="V22" s="36" t="s">
        <v>270</v>
      </c>
      <c r="W22" s="7" t="s">
        <v>270</v>
      </c>
      <c r="X22" s="36" t="s">
        <v>269</v>
      </c>
      <c r="Y22" s="36" t="s">
        <v>270</v>
      </c>
      <c r="Z22" s="36" t="s">
        <v>270</v>
      </c>
      <c r="AA22" s="7" t="s">
        <v>270</v>
      </c>
      <c r="AB22" s="7" t="s">
        <v>270</v>
      </c>
      <c r="AC22" s="7" t="s">
        <v>270</v>
      </c>
      <c r="AD22" s="7" t="s">
        <v>270</v>
      </c>
      <c r="AE22" s="7" t="s">
        <v>269</v>
      </c>
      <c r="AF22" s="7" t="s">
        <v>270</v>
      </c>
      <c r="AG22" s="7" t="s">
        <v>270</v>
      </c>
      <c r="AH22" s="7" t="s">
        <v>270</v>
      </c>
      <c r="AI22" s="7" t="s">
        <v>270</v>
      </c>
      <c r="AJ22" s="66" t="s">
        <v>270</v>
      </c>
      <c r="AK22" s="60" t="s">
        <v>2092</v>
      </c>
    </row>
    <row r="23" spans="1:37" ht="204" x14ac:dyDescent="0.45">
      <c r="A23" s="61" t="s">
        <v>371</v>
      </c>
      <c r="B23" s="59" t="s">
        <v>372</v>
      </c>
      <c r="C23" s="63">
        <v>43965</v>
      </c>
      <c r="D23" s="63">
        <v>43967</v>
      </c>
      <c r="E23" s="37" t="s">
        <v>373</v>
      </c>
      <c r="F23" s="127" t="str">
        <f>HYPERLINK(Table2[[#This Row],[URL-not hyperlinked]])</f>
        <v>https://doi.org/10.1007/s12098-020-03322-y</v>
      </c>
      <c r="G23" s="36" t="s">
        <v>122</v>
      </c>
      <c r="H23" s="36" t="s">
        <v>123</v>
      </c>
      <c r="I23" s="70" t="s">
        <v>374</v>
      </c>
      <c r="J23" s="36" t="s">
        <v>375</v>
      </c>
      <c r="K23" s="36">
        <v>2020</v>
      </c>
      <c r="L23" s="36" t="s">
        <v>2101</v>
      </c>
      <c r="M23" s="36" t="s">
        <v>376</v>
      </c>
      <c r="O23" s="36" t="s">
        <v>270</v>
      </c>
      <c r="P23" s="36" t="s">
        <v>269</v>
      </c>
      <c r="Q23" s="36" t="s">
        <v>270</v>
      </c>
      <c r="R23" s="26" t="s">
        <v>270</v>
      </c>
      <c r="S23" s="7" t="s">
        <v>114</v>
      </c>
      <c r="T23" s="36" t="s">
        <v>270</v>
      </c>
      <c r="U23" s="36" t="s">
        <v>270</v>
      </c>
      <c r="V23" s="36" t="s">
        <v>270</v>
      </c>
      <c r="W23" s="7" t="s">
        <v>270</v>
      </c>
      <c r="X23" s="36" t="s">
        <v>270</v>
      </c>
      <c r="Y23" s="36" t="s">
        <v>270</v>
      </c>
      <c r="Z23" s="36" t="s">
        <v>270</v>
      </c>
      <c r="AA23" s="7" t="s">
        <v>270</v>
      </c>
      <c r="AB23" s="7" t="s">
        <v>270</v>
      </c>
      <c r="AC23" s="7" t="s">
        <v>270</v>
      </c>
      <c r="AD23" s="7" t="s">
        <v>270</v>
      </c>
      <c r="AE23" s="7" t="s">
        <v>270</v>
      </c>
      <c r="AF23" s="7" t="s">
        <v>270</v>
      </c>
      <c r="AG23" s="7" t="s">
        <v>270</v>
      </c>
      <c r="AH23" s="7" t="s">
        <v>270</v>
      </c>
      <c r="AI23" s="7" t="s">
        <v>270</v>
      </c>
      <c r="AJ23" s="39" t="s">
        <v>270</v>
      </c>
      <c r="AK23" s="60" t="s">
        <v>2092</v>
      </c>
    </row>
    <row r="24" spans="1:37" ht="127.5" x14ac:dyDescent="0.45">
      <c r="A24" s="58" t="s">
        <v>377</v>
      </c>
      <c r="B24" s="38" t="s">
        <v>378</v>
      </c>
      <c r="C24" s="65">
        <v>43965</v>
      </c>
      <c r="D24" s="65">
        <v>43967</v>
      </c>
      <c r="E24" s="37" t="s">
        <v>379</v>
      </c>
      <c r="F24" s="127" t="str">
        <f>HYPERLINK(Table2[[#This Row],[URL-not hyperlinked]])</f>
        <v>https://doi.org/10.1080/14767058.2020.1759540</v>
      </c>
      <c r="G24" s="36" t="s">
        <v>115</v>
      </c>
      <c r="H24" s="36" t="s">
        <v>116</v>
      </c>
      <c r="I24" s="70" t="s">
        <v>380</v>
      </c>
      <c r="J24" s="36" t="s">
        <v>306</v>
      </c>
      <c r="K24" s="36">
        <v>2020</v>
      </c>
      <c r="L24" s="36" t="s">
        <v>2101</v>
      </c>
      <c r="M24" s="36" t="s">
        <v>381</v>
      </c>
      <c r="O24" s="36" t="s">
        <v>269</v>
      </c>
      <c r="P24" s="36" t="s">
        <v>270</v>
      </c>
      <c r="Q24" s="36" t="s">
        <v>269</v>
      </c>
      <c r="R24" s="26" t="s">
        <v>270</v>
      </c>
      <c r="S24" s="7" t="s">
        <v>114</v>
      </c>
      <c r="T24" s="36" t="s">
        <v>270</v>
      </c>
      <c r="U24" s="36" t="s">
        <v>270</v>
      </c>
      <c r="V24" s="36" t="s">
        <v>270</v>
      </c>
      <c r="W24" s="7" t="s">
        <v>270</v>
      </c>
      <c r="X24" s="36" t="s">
        <v>270</v>
      </c>
      <c r="Y24" s="36" t="s">
        <v>270</v>
      </c>
      <c r="Z24" s="36" t="s">
        <v>270</v>
      </c>
      <c r="AA24" s="7" t="s">
        <v>270</v>
      </c>
      <c r="AB24" s="7" t="s">
        <v>270</v>
      </c>
      <c r="AC24" s="7" t="s">
        <v>270</v>
      </c>
      <c r="AD24" s="7" t="s">
        <v>270</v>
      </c>
      <c r="AE24" s="7" t="s">
        <v>270</v>
      </c>
      <c r="AF24" s="7" t="s">
        <v>270</v>
      </c>
      <c r="AG24" s="7" t="s">
        <v>270</v>
      </c>
      <c r="AH24" s="7" t="s">
        <v>270</v>
      </c>
      <c r="AI24" s="7" t="s">
        <v>270</v>
      </c>
      <c r="AJ24" s="39" t="s">
        <v>270</v>
      </c>
      <c r="AK24" s="60" t="s">
        <v>2092</v>
      </c>
    </row>
    <row r="25" spans="1:37" ht="114.75" x14ac:dyDescent="0.45">
      <c r="A25" s="61" t="s">
        <v>412</v>
      </c>
      <c r="B25" s="62" t="s">
        <v>413</v>
      </c>
      <c r="C25" s="63">
        <v>43965</v>
      </c>
      <c r="D25" s="63">
        <v>43966</v>
      </c>
      <c r="E25" s="37" t="s">
        <v>414</v>
      </c>
      <c r="F25" s="127" t="str">
        <f>HYPERLINK(Table2[[#This Row],[URL-not hyperlinked]])</f>
        <v>https://doi.org/10.1017/ipm.2020.43</v>
      </c>
      <c r="G25" s="36" t="s">
        <v>125</v>
      </c>
      <c r="H25" s="36" t="s">
        <v>123</v>
      </c>
      <c r="I25" s="70" t="s">
        <v>415</v>
      </c>
      <c r="J25" s="36" t="s">
        <v>416</v>
      </c>
      <c r="K25" s="36">
        <v>2020</v>
      </c>
      <c r="L25" s="36" t="s">
        <v>2101</v>
      </c>
      <c r="M25" s="36" t="s">
        <v>417</v>
      </c>
      <c r="O25" s="36" t="s">
        <v>270</v>
      </c>
      <c r="P25" s="36" t="s">
        <v>269</v>
      </c>
      <c r="Q25" s="36" t="s">
        <v>270</v>
      </c>
      <c r="R25" s="26" t="s">
        <v>269</v>
      </c>
      <c r="S25" s="7" t="s">
        <v>119</v>
      </c>
      <c r="T25" s="36" t="s">
        <v>270</v>
      </c>
      <c r="U25" s="36" t="s">
        <v>270</v>
      </c>
      <c r="V25" s="36" t="s">
        <v>270</v>
      </c>
      <c r="W25" s="7" t="s">
        <v>270</v>
      </c>
      <c r="X25" s="36" t="s">
        <v>270</v>
      </c>
      <c r="Y25" s="36" t="s">
        <v>270</v>
      </c>
      <c r="Z25" s="36" t="s">
        <v>270</v>
      </c>
      <c r="AA25" s="7" t="s">
        <v>270</v>
      </c>
      <c r="AB25" s="7" t="s">
        <v>270</v>
      </c>
      <c r="AC25" s="7" t="s">
        <v>270</v>
      </c>
      <c r="AD25" s="7" t="s">
        <v>270</v>
      </c>
      <c r="AE25" s="7" t="s">
        <v>270</v>
      </c>
      <c r="AF25" s="7" t="s">
        <v>270</v>
      </c>
      <c r="AG25" s="7" t="s">
        <v>270</v>
      </c>
      <c r="AH25" s="7" t="s">
        <v>270</v>
      </c>
      <c r="AI25" s="7" t="s">
        <v>270</v>
      </c>
      <c r="AJ25" s="39" t="s">
        <v>270</v>
      </c>
      <c r="AK25" s="60" t="s">
        <v>2092</v>
      </c>
    </row>
    <row r="26" spans="1:37" ht="102" x14ac:dyDescent="0.45">
      <c r="A26" s="61" t="s">
        <v>548</v>
      </c>
      <c r="B26" s="59" t="s">
        <v>549</v>
      </c>
      <c r="C26" s="63">
        <v>43964</v>
      </c>
      <c r="D26" s="63">
        <v>43966</v>
      </c>
      <c r="E26" s="37" t="s">
        <v>550</v>
      </c>
      <c r="F26" s="127" t="str">
        <f>HYPERLINK(Table2[[#This Row],[URL-not hyperlinked]])</f>
        <v>https://pubmed.ncbi.nlm.nih.gov/32405083/</v>
      </c>
      <c r="G26" s="36" t="s">
        <v>132</v>
      </c>
      <c r="H26" s="36" t="s">
        <v>123</v>
      </c>
      <c r="I26" s="70" t="s">
        <v>551</v>
      </c>
      <c r="J26" s="36" t="s">
        <v>552</v>
      </c>
      <c r="K26" s="36">
        <v>2020</v>
      </c>
      <c r="L26" s="36" t="s">
        <v>2101</v>
      </c>
      <c r="M26" s="36" t="s">
        <v>553</v>
      </c>
      <c r="N26" s="36" t="s">
        <v>554</v>
      </c>
      <c r="O26" s="36" t="s">
        <v>270</v>
      </c>
      <c r="P26" s="36" t="s">
        <v>270</v>
      </c>
      <c r="Q26" s="36" t="s">
        <v>270</v>
      </c>
      <c r="R26" s="26" t="s">
        <v>269</v>
      </c>
      <c r="S26" s="7" t="s">
        <v>119</v>
      </c>
      <c r="T26" s="36" t="s">
        <v>555</v>
      </c>
      <c r="U26" s="36" t="s">
        <v>270</v>
      </c>
      <c r="V26" s="36" t="s">
        <v>270</v>
      </c>
      <c r="W26" s="7" t="s">
        <v>270</v>
      </c>
      <c r="X26" s="36" t="s">
        <v>270</v>
      </c>
      <c r="Y26" s="36" t="s">
        <v>270</v>
      </c>
      <c r="Z26" s="36" t="s">
        <v>270</v>
      </c>
      <c r="AA26" s="7" t="s">
        <v>270</v>
      </c>
      <c r="AB26" s="7" t="s">
        <v>270</v>
      </c>
      <c r="AC26" s="7" t="s">
        <v>270</v>
      </c>
      <c r="AD26" s="7" t="s">
        <v>270</v>
      </c>
      <c r="AE26" s="7" t="s">
        <v>270</v>
      </c>
      <c r="AF26" s="7" t="s">
        <v>270</v>
      </c>
      <c r="AG26" s="7" t="s">
        <v>270</v>
      </c>
      <c r="AH26" s="7" t="s">
        <v>269</v>
      </c>
      <c r="AI26" s="7" t="s">
        <v>270</v>
      </c>
      <c r="AJ26" s="39" t="s">
        <v>270</v>
      </c>
      <c r="AK26" s="60" t="s">
        <v>2092</v>
      </c>
    </row>
    <row r="27" spans="1:37" ht="42.75" x14ac:dyDescent="0.45">
      <c r="A27" s="58" t="s">
        <v>403</v>
      </c>
      <c r="B27" s="62" t="s">
        <v>289</v>
      </c>
      <c r="C27" s="65" t="s">
        <v>404</v>
      </c>
      <c r="D27" s="65">
        <v>43966</v>
      </c>
      <c r="E27" s="37" t="s">
        <v>405</v>
      </c>
      <c r="F27" s="127" t="str">
        <f>HYPERLINK(Table2[[#This Row],[URL-not hyperlinked]])</f>
        <v>https://www.ncbi.nlm.nih.gov/pmc/articles/PMC7219820/</v>
      </c>
      <c r="G27" s="36" t="s">
        <v>164</v>
      </c>
      <c r="H27" s="36" t="s">
        <v>123</v>
      </c>
      <c r="I27" s="70" t="s">
        <v>406</v>
      </c>
      <c r="J27" s="36" t="s">
        <v>407</v>
      </c>
      <c r="K27" s="36">
        <v>2020</v>
      </c>
      <c r="L27" s="36" t="s">
        <v>2101</v>
      </c>
      <c r="O27" s="36" t="s">
        <v>270</v>
      </c>
      <c r="P27" s="36" t="s">
        <v>270</v>
      </c>
      <c r="Q27" s="36" t="s">
        <v>270</v>
      </c>
      <c r="R27" s="26" t="s">
        <v>269</v>
      </c>
      <c r="S27" s="7" t="s">
        <v>119</v>
      </c>
      <c r="T27" s="36" t="s">
        <v>270</v>
      </c>
      <c r="U27" s="36" t="s">
        <v>270</v>
      </c>
      <c r="V27" s="36" t="s">
        <v>270</v>
      </c>
      <c r="W27" s="7" t="s">
        <v>270</v>
      </c>
      <c r="X27" s="36" t="s">
        <v>270</v>
      </c>
      <c r="Y27" s="36" t="s">
        <v>270</v>
      </c>
      <c r="Z27" s="36" t="s">
        <v>270</v>
      </c>
      <c r="AA27" s="7" t="s">
        <v>270</v>
      </c>
      <c r="AB27" s="7" t="s">
        <v>270</v>
      </c>
      <c r="AC27" s="7" t="s">
        <v>270</v>
      </c>
      <c r="AD27" s="7" t="s">
        <v>270</v>
      </c>
      <c r="AE27" s="7" t="s">
        <v>270</v>
      </c>
      <c r="AF27" s="7" t="s">
        <v>270</v>
      </c>
      <c r="AG27" s="7" t="s">
        <v>270</v>
      </c>
      <c r="AH27" s="7" t="s">
        <v>270</v>
      </c>
      <c r="AI27" s="7" t="s">
        <v>270</v>
      </c>
      <c r="AJ27" s="39" t="s">
        <v>270</v>
      </c>
      <c r="AK27" s="60" t="s">
        <v>2092</v>
      </c>
    </row>
    <row r="28" spans="1:37" ht="204" x14ac:dyDescent="0.45">
      <c r="A28" s="61" t="s">
        <v>408</v>
      </c>
      <c r="B28" s="59" t="s">
        <v>409</v>
      </c>
      <c r="C28" s="63" t="s">
        <v>404</v>
      </c>
      <c r="D28" s="63">
        <v>43966</v>
      </c>
      <c r="E28" s="57" t="s">
        <v>410</v>
      </c>
      <c r="F28" s="127" t="str">
        <f>HYPERLINK(Table2[[#This Row],[URL-not hyperlinked]])</f>
        <v>https://www.ncbi.nlm.nih.gov/pmc/articles/PMC7219801/</v>
      </c>
      <c r="G28" s="36" t="s">
        <v>164</v>
      </c>
      <c r="H28" s="36" t="s">
        <v>123</v>
      </c>
      <c r="I28" s="70" t="s">
        <v>411</v>
      </c>
      <c r="J28" s="36" t="s">
        <v>407</v>
      </c>
      <c r="K28" s="36">
        <v>2020</v>
      </c>
      <c r="L28" s="36" t="s">
        <v>2101</v>
      </c>
      <c r="O28" s="36" t="s">
        <v>270</v>
      </c>
      <c r="P28" s="36" t="s">
        <v>269</v>
      </c>
      <c r="Q28" s="36" t="s">
        <v>270</v>
      </c>
      <c r="R28" s="26" t="s">
        <v>270</v>
      </c>
      <c r="S28" s="7" t="s">
        <v>119</v>
      </c>
      <c r="T28" s="36" t="s">
        <v>270</v>
      </c>
      <c r="U28" s="36" t="s">
        <v>270</v>
      </c>
      <c r="V28" s="36" t="s">
        <v>270</v>
      </c>
      <c r="W28" s="7" t="s">
        <v>270</v>
      </c>
      <c r="X28" s="36" t="s">
        <v>270</v>
      </c>
      <c r="Y28" s="36" t="s">
        <v>270</v>
      </c>
      <c r="Z28" s="36" t="s">
        <v>270</v>
      </c>
      <c r="AA28" s="7" t="s">
        <v>270</v>
      </c>
      <c r="AB28" s="7" t="s">
        <v>270</v>
      </c>
      <c r="AC28" s="7" t="s">
        <v>270</v>
      </c>
      <c r="AD28" s="7" t="s">
        <v>270</v>
      </c>
      <c r="AE28" s="7" t="s">
        <v>270</v>
      </c>
      <c r="AF28" s="7" t="s">
        <v>270</v>
      </c>
      <c r="AG28" s="7" t="s">
        <v>270</v>
      </c>
      <c r="AH28" s="7" t="s">
        <v>270</v>
      </c>
      <c r="AI28" s="7" t="s">
        <v>270</v>
      </c>
      <c r="AJ28" s="60" t="s">
        <v>270</v>
      </c>
      <c r="AK28" s="60" t="s">
        <v>2092</v>
      </c>
    </row>
    <row r="29" spans="1:37" ht="331.5" x14ac:dyDescent="0.45">
      <c r="A29" s="61" t="s">
        <v>652</v>
      </c>
      <c r="B29" s="62" t="s">
        <v>653</v>
      </c>
      <c r="C29" s="63">
        <v>43964</v>
      </c>
      <c r="D29" s="63">
        <v>43967</v>
      </c>
      <c r="E29" s="37" t="s">
        <v>654</v>
      </c>
      <c r="F29" s="127" t="str">
        <f>HYPERLINK(Table2[[#This Row],[URL-not hyperlinked]])</f>
        <v>https://www.thelancet.com/journals/lancet/article/PIIS0140-6736(20)31103-X/fulltext</v>
      </c>
      <c r="G29" s="36" t="s">
        <v>120</v>
      </c>
      <c r="H29" s="36" t="s">
        <v>113</v>
      </c>
      <c r="I29" s="70" t="s">
        <v>655</v>
      </c>
      <c r="J29" s="36" t="s">
        <v>369</v>
      </c>
      <c r="K29" s="36">
        <v>2020</v>
      </c>
      <c r="L29" s="36" t="s">
        <v>2101</v>
      </c>
      <c r="M29" s="36" t="s">
        <v>656</v>
      </c>
      <c r="O29" s="36" t="s">
        <v>270</v>
      </c>
      <c r="P29" s="36" t="s">
        <v>269</v>
      </c>
      <c r="Q29" s="36" t="s">
        <v>270</v>
      </c>
      <c r="R29" s="26" t="s">
        <v>270</v>
      </c>
      <c r="S29" s="7" t="s">
        <v>119</v>
      </c>
      <c r="T29" s="36" t="s">
        <v>657</v>
      </c>
      <c r="U29" s="36" t="s">
        <v>270</v>
      </c>
      <c r="V29" s="36" t="s">
        <v>270</v>
      </c>
      <c r="W29" s="7" t="s">
        <v>270</v>
      </c>
      <c r="X29" s="36" t="s">
        <v>270</v>
      </c>
      <c r="Y29" s="36" t="s">
        <v>270</v>
      </c>
      <c r="Z29" s="36" t="s">
        <v>269</v>
      </c>
      <c r="AA29" s="7" t="s">
        <v>269</v>
      </c>
      <c r="AB29" s="7" t="s">
        <v>270</v>
      </c>
      <c r="AC29" s="7" t="s">
        <v>270</v>
      </c>
      <c r="AD29" s="7" t="s">
        <v>270</v>
      </c>
      <c r="AE29" s="7" t="s">
        <v>270</v>
      </c>
      <c r="AF29" s="7" t="s">
        <v>270</v>
      </c>
      <c r="AG29" s="7" t="s">
        <v>270</v>
      </c>
      <c r="AH29" s="7" t="s">
        <v>270</v>
      </c>
      <c r="AI29" s="7" t="s">
        <v>270</v>
      </c>
      <c r="AJ29" s="39" t="s">
        <v>270</v>
      </c>
      <c r="AK29" s="60" t="s">
        <v>2092</v>
      </c>
    </row>
    <row r="30" spans="1:37" ht="42.75" x14ac:dyDescent="0.45">
      <c r="A30" s="58" t="s">
        <v>680</v>
      </c>
      <c r="B30" s="62" t="s">
        <v>122</v>
      </c>
      <c r="C30" s="65">
        <v>43964</v>
      </c>
      <c r="D30" s="65">
        <v>43966</v>
      </c>
      <c r="E30" s="37" t="s">
        <v>681</v>
      </c>
      <c r="F30" s="127" t="str">
        <f>HYPERLINK(Table2[[#This Row],[URL-not hyperlinked]])</f>
        <v>https://www.ncbi.nlm.nih.gov/pmc/articles/PMC7219381/</v>
      </c>
      <c r="G30" s="36" t="s">
        <v>132</v>
      </c>
      <c r="H30" s="36" t="s">
        <v>116</v>
      </c>
      <c r="I30" s="70" t="s">
        <v>682</v>
      </c>
      <c r="J30" s="36" t="s">
        <v>683</v>
      </c>
      <c r="K30" s="36">
        <v>2020</v>
      </c>
      <c r="L30" s="36" t="s">
        <v>2101</v>
      </c>
      <c r="M30" s="36" t="s">
        <v>684</v>
      </c>
      <c r="O30" s="36" t="s">
        <v>270</v>
      </c>
      <c r="P30" s="36" t="s">
        <v>270</v>
      </c>
      <c r="Q30" s="36" t="s">
        <v>270</v>
      </c>
      <c r="R30" s="26" t="s">
        <v>269</v>
      </c>
      <c r="S30" s="7" t="s">
        <v>119</v>
      </c>
      <c r="T30" s="36" t="s">
        <v>555</v>
      </c>
      <c r="U30" s="36" t="s">
        <v>270</v>
      </c>
      <c r="V30" s="36" t="s">
        <v>270</v>
      </c>
      <c r="W30" s="7" t="s">
        <v>270</v>
      </c>
      <c r="X30" s="36" t="s">
        <v>270</v>
      </c>
      <c r="Y30" s="36" t="s">
        <v>270</v>
      </c>
      <c r="Z30" s="36" t="s">
        <v>270</v>
      </c>
      <c r="AA30" s="7" t="s">
        <v>270</v>
      </c>
      <c r="AB30" s="7" t="s">
        <v>270</v>
      </c>
      <c r="AC30" s="7" t="s">
        <v>270</v>
      </c>
      <c r="AD30" s="7" t="s">
        <v>270</v>
      </c>
      <c r="AE30" s="7" t="s">
        <v>270</v>
      </c>
      <c r="AF30" s="7" t="s">
        <v>270</v>
      </c>
      <c r="AG30" s="7" t="s">
        <v>269</v>
      </c>
      <c r="AH30" s="7" t="s">
        <v>270</v>
      </c>
      <c r="AI30" s="7" t="s">
        <v>270</v>
      </c>
      <c r="AJ30" s="39" t="s">
        <v>270</v>
      </c>
      <c r="AK30" s="60" t="s">
        <v>2092</v>
      </c>
    </row>
    <row r="31" spans="1:37" ht="57" x14ac:dyDescent="0.45">
      <c r="A31" s="61" t="s">
        <v>690</v>
      </c>
      <c r="B31" s="62" t="s">
        <v>122</v>
      </c>
      <c r="C31" s="63">
        <v>43964</v>
      </c>
      <c r="D31" s="63">
        <v>43966</v>
      </c>
      <c r="E31" s="37" t="s">
        <v>691</v>
      </c>
      <c r="F31" s="127" t="str">
        <f>HYPERLINK(Table2[[#This Row],[URL-not hyperlinked]])</f>
        <v>https://www.ejog.org/article/S0301-2115(20)30273-6/abstract</v>
      </c>
      <c r="G31" s="36" t="s">
        <v>132</v>
      </c>
      <c r="H31" s="36" t="s">
        <v>118</v>
      </c>
      <c r="I31" s="70" t="s">
        <v>692</v>
      </c>
      <c r="J31" s="36" t="s">
        <v>318</v>
      </c>
      <c r="K31" s="36">
        <v>2020</v>
      </c>
      <c r="L31" s="36" t="s">
        <v>2101</v>
      </c>
      <c r="M31" s="36" t="s">
        <v>693</v>
      </c>
      <c r="O31" s="36" t="s">
        <v>269</v>
      </c>
      <c r="P31" s="36" t="s">
        <v>270</v>
      </c>
      <c r="Q31" s="36" t="s">
        <v>270</v>
      </c>
      <c r="R31" s="26" t="s">
        <v>270</v>
      </c>
      <c r="S31" s="7" t="s">
        <v>119</v>
      </c>
      <c r="T31" s="36">
        <v>1</v>
      </c>
      <c r="U31" s="36" t="s">
        <v>269</v>
      </c>
      <c r="V31" s="36" t="s">
        <v>270</v>
      </c>
      <c r="W31" s="7" t="s">
        <v>270</v>
      </c>
      <c r="X31" s="36" t="s">
        <v>270</v>
      </c>
      <c r="Y31" s="36" t="s">
        <v>269</v>
      </c>
      <c r="Z31" s="36" t="s">
        <v>270</v>
      </c>
      <c r="AA31" s="7" t="s">
        <v>270</v>
      </c>
      <c r="AB31" s="7" t="s">
        <v>270</v>
      </c>
      <c r="AC31" s="7" t="s">
        <v>270</v>
      </c>
      <c r="AD31" s="7" t="s">
        <v>270</v>
      </c>
      <c r="AE31" s="7" t="s">
        <v>270</v>
      </c>
      <c r="AF31" s="7" t="s">
        <v>270</v>
      </c>
      <c r="AG31" s="7" t="s">
        <v>270</v>
      </c>
      <c r="AH31" s="7" t="s">
        <v>270</v>
      </c>
      <c r="AI31" s="7" t="s">
        <v>270</v>
      </c>
      <c r="AJ31" s="39" t="s">
        <v>270</v>
      </c>
      <c r="AK31" s="60" t="s">
        <v>2092</v>
      </c>
    </row>
    <row r="32" spans="1:37" ht="127.5" x14ac:dyDescent="0.45">
      <c r="A32" s="58" t="s">
        <v>694</v>
      </c>
      <c r="B32" s="62" t="s">
        <v>695</v>
      </c>
      <c r="C32" s="65">
        <v>43964</v>
      </c>
      <c r="D32" s="65">
        <v>43966</v>
      </c>
      <c r="E32" s="37" t="s">
        <v>696</v>
      </c>
      <c r="F32" s="127" t="str">
        <f>HYPERLINK(Table2[[#This Row],[URL-not hyperlinked]])</f>
        <v>https://pubmed.ncbi.nlm.nih.gov/32405073/</v>
      </c>
      <c r="G32" s="36" t="s">
        <v>117</v>
      </c>
      <c r="H32" s="36" t="s">
        <v>123</v>
      </c>
      <c r="I32" s="70" t="s">
        <v>697</v>
      </c>
      <c r="J32" s="36" t="s">
        <v>698</v>
      </c>
      <c r="K32" s="36">
        <v>2020</v>
      </c>
      <c r="L32" s="36" t="s">
        <v>2101</v>
      </c>
      <c r="M32" s="36" t="s">
        <v>699</v>
      </c>
      <c r="O32" s="36" t="s">
        <v>270</v>
      </c>
      <c r="P32" s="36" t="s">
        <v>270</v>
      </c>
      <c r="Q32" s="36" t="s">
        <v>270</v>
      </c>
      <c r="R32" s="26" t="s">
        <v>269</v>
      </c>
      <c r="S32" s="7" t="s">
        <v>119</v>
      </c>
      <c r="T32" s="36" t="s">
        <v>555</v>
      </c>
      <c r="U32" s="36" t="s">
        <v>270</v>
      </c>
      <c r="V32" s="36" t="s">
        <v>270</v>
      </c>
      <c r="W32" s="7" t="s">
        <v>270</v>
      </c>
      <c r="X32" s="36" t="s">
        <v>270</v>
      </c>
      <c r="Y32" s="36" t="s">
        <v>270</v>
      </c>
      <c r="Z32" s="36" t="s">
        <v>270</v>
      </c>
      <c r="AA32" s="7" t="s">
        <v>270</v>
      </c>
      <c r="AB32" s="7" t="s">
        <v>270</v>
      </c>
      <c r="AC32" s="7" t="s">
        <v>270</v>
      </c>
      <c r="AD32" s="7" t="s">
        <v>270</v>
      </c>
      <c r="AE32" s="7" t="s">
        <v>270</v>
      </c>
      <c r="AF32" s="7" t="s">
        <v>270</v>
      </c>
      <c r="AG32" s="7" t="s">
        <v>269</v>
      </c>
      <c r="AH32" s="7" t="s">
        <v>270</v>
      </c>
      <c r="AI32" s="7" t="s">
        <v>270</v>
      </c>
      <c r="AJ32" s="39" t="s">
        <v>270</v>
      </c>
      <c r="AK32" s="60" t="s">
        <v>2092</v>
      </c>
    </row>
    <row r="33" spans="1:37" ht="280.5" x14ac:dyDescent="0.45">
      <c r="A33" s="58" t="s">
        <v>733</v>
      </c>
      <c r="B33" s="62" t="s">
        <v>734</v>
      </c>
      <c r="C33" s="65">
        <v>43964</v>
      </c>
      <c r="D33" s="65">
        <v>43965</v>
      </c>
      <c r="E33" s="37" t="s">
        <v>735</v>
      </c>
      <c r="F33" s="127" t="str">
        <f>HYPERLINK(Table2[[#This Row],[URL-not hyperlinked]])</f>
        <v>https://www.thieme-connect.com/products/ejournals/html/10.1055/s-0040-1712161</v>
      </c>
      <c r="G33" s="36" t="s">
        <v>121</v>
      </c>
      <c r="H33" s="36" t="s">
        <v>116</v>
      </c>
      <c r="I33" s="70" t="s">
        <v>736</v>
      </c>
      <c r="J33" s="36" t="s">
        <v>737</v>
      </c>
      <c r="K33" s="36">
        <v>2020</v>
      </c>
      <c r="L33" s="36" t="s">
        <v>2101</v>
      </c>
      <c r="M33" s="36" t="s">
        <v>738</v>
      </c>
      <c r="O33" s="36" t="s">
        <v>270</v>
      </c>
      <c r="P33" s="36" t="s">
        <v>270</v>
      </c>
      <c r="Q33" s="36" t="s">
        <v>269</v>
      </c>
      <c r="R33" s="26" t="s">
        <v>270</v>
      </c>
      <c r="S33" s="7" t="s">
        <v>39</v>
      </c>
      <c r="T33" s="36" t="s">
        <v>739</v>
      </c>
      <c r="U33" s="36" t="s">
        <v>270</v>
      </c>
      <c r="V33" s="36" t="s">
        <v>270</v>
      </c>
      <c r="W33" s="7" t="s">
        <v>270</v>
      </c>
      <c r="X33" s="36" t="s">
        <v>270</v>
      </c>
      <c r="Y33" s="36" t="s">
        <v>270</v>
      </c>
      <c r="Z33" s="36" t="s">
        <v>270</v>
      </c>
      <c r="AA33" s="7" t="s">
        <v>270</v>
      </c>
      <c r="AB33" s="7" t="s">
        <v>270</v>
      </c>
      <c r="AC33" s="7" t="s">
        <v>270</v>
      </c>
      <c r="AD33" s="7" t="s">
        <v>270</v>
      </c>
      <c r="AE33" s="7" t="s">
        <v>269</v>
      </c>
      <c r="AF33" s="7" t="s">
        <v>269</v>
      </c>
      <c r="AG33" s="7" t="s">
        <v>270</v>
      </c>
      <c r="AH33" s="7" t="s">
        <v>270</v>
      </c>
      <c r="AI33" s="7" t="s">
        <v>270</v>
      </c>
      <c r="AJ33" s="39" t="s">
        <v>270</v>
      </c>
      <c r="AK33" s="60" t="s">
        <v>2092</v>
      </c>
    </row>
    <row r="34" spans="1:37" ht="165.75" x14ac:dyDescent="0.45">
      <c r="A34" s="61" t="s">
        <v>751</v>
      </c>
      <c r="B34" s="62" t="s">
        <v>752</v>
      </c>
      <c r="C34" s="63">
        <v>43964</v>
      </c>
      <c r="D34" s="63">
        <v>43965</v>
      </c>
      <c r="E34" s="37" t="s">
        <v>753</v>
      </c>
      <c r="F34" s="127" t="str">
        <f>HYPERLINK(Table2[[#This Row],[URL-not hyperlinked]])</f>
        <v>https://www.liebertpub.com/doi/full/10.1089/sur.2020.170</v>
      </c>
      <c r="G34" s="36" t="s">
        <v>117</v>
      </c>
      <c r="H34" s="36" t="s">
        <v>123</v>
      </c>
      <c r="I34" s="70" t="s">
        <v>754</v>
      </c>
      <c r="J34" s="36" t="s">
        <v>755</v>
      </c>
      <c r="K34" s="36">
        <v>2020</v>
      </c>
      <c r="L34" s="36" t="s">
        <v>2101</v>
      </c>
      <c r="M34" s="36" t="s">
        <v>756</v>
      </c>
      <c r="O34" s="36" t="s">
        <v>270</v>
      </c>
      <c r="P34" s="36" t="s">
        <v>270</v>
      </c>
      <c r="Q34" s="36" t="s">
        <v>270</v>
      </c>
      <c r="R34" s="26" t="s">
        <v>269</v>
      </c>
      <c r="S34" s="7" t="s">
        <v>119</v>
      </c>
      <c r="T34" s="36" t="s">
        <v>555</v>
      </c>
      <c r="U34" s="36" t="s">
        <v>270</v>
      </c>
      <c r="V34" s="36" t="s">
        <v>270</v>
      </c>
      <c r="W34" s="7" t="s">
        <v>270</v>
      </c>
      <c r="X34" s="36" t="s">
        <v>270</v>
      </c>
      <c r="Y34" s="36" t="s">
        <v>270</v>
      </c>
      <c r="Z34" s="36" t="s">
        <v>270</v>
      </c>
      <c r="AA34" s="7" t="s">
        <v>270</v>
      </c>
      <c r="AB34" s="7" t="s">
        <v>270</v>
      </c>
      <c r="AC34" s="7" t="s">
        <v>270</v>
      </c>
      <c r="AD34" s="7" t="s">
        <v>270</v>
      </c>
      <c r="AE34" s="7" t="s">
        <v>270</v>
      </c>
      <c r="AF34" s="7" t="s">
        <v>270</v>
      </c>
      <c r="AG34" s="7" t="s">
        <v>270</v>
      </c>
      <c r="AH34" s="7" t="s">
        <v>269</v>
      </c>
      <c r="AI34" s="7" t="s">
        <v>270</v>
      </c>
      <c r="AJ34" s="39" t="s">
        <v>270</v>
      </c>
      <c r="AK34" s="60" t="s">
        <v>2092</v>
      </c>
    </row>
    <row r="35" spans="1:37" ht="127.5" x14ac:dyDescent="0.45">
      <c r="A35" s="58" t="s">
        <v>757</v>
      </c>
      <c r="B35" s="59" t="s">
        <v>758</v>
      </c>
      <c r="C35" s="65">
        <v>43964</v>
      </c>
      <c r="D35" s="65">
        <v>43965</v>
      </c>
      <c r="E35" s="37" t="s">
        <v>759</v>
      </c>
      <c r="F35" s="127" t="str">
        <f>HYPERLINK(Table2[[#This Row],[URL-not hyperlinked]])</f>
        <v>https://www.tandfonline.com/doi/full/10.1080/15265161.2020.1764134</v>
      </c>
      <c r="G35" s="36" t="s">
        <v>117</v>
      </c>
      <c r="H35" s="36" t="s">
        <v>123</v>
      </c>
      <c r="I35" s="70" t="s">
        <v>760</v>
      </c>
      <c r="J35" s="36" t="s">
        <v>761</v>
      </c>
      <c r="K35" s="36">
        <v>2020</v>
      </c>
      <c r="L35" s="36" t="s">
        <v>2101</v>
      </c>
      <c r="M35" s="36" t="s">
        <v>762</v>
      </c>
      <c r="O35" s="36" t="s">
        <v>270</v>
      </c>
      <c r="P35" s="36" t="s">
        <v>270</v>
      </c>
      <c r="Q35" s="36" t="s">
        <v>270</v>
      </c>
      <c r="R35" s="26" t="s">
        <v>269</v>
      </c>
      <c r="S35" s="7" t="s">
        <v>119</v>
      </c>
      <c r="T35" s="36" t="s">
        <v>763</v>
      </c>
      <c r="U35" s="36" t="s">
        <v>270</v>
      </c>
      <c r="V35" s="36" t="s">
        <v>270</v>
      </c>
      <c r="W35" s="7" t="s">
        <v>270</v>
      </c>
      <c r="X35" s="36" t="s">
        <v>270</v>
      </c>
      <c r="Y35" s="36" t="s">
        <v>270</v>
      </c>
      <c r="Z35" s="36" t="s">
        <v>270</v>
      </c>
      <c r="AA35" s="7" t="s">
        <v>270</v>
      </c>
      <c r="AB35" s="7" t="s">
        <v>270</v>
      </c>
      <c r="AC35" s="7" t="s">
        <v>270</v>
      </c>
      <c r="AD35" s="7" t="s">
        <v>270</v>
      </c>
      <c r="AE35" s="7" t="s">
        <v>270</v>
      </c>
      <c r="AF35" s="7" t="s">
        <v>270</v>
      </c>
      <c r="AG35" s="7" t="s">
        <v>270</v>
      </c>
      <c r="AH35" s="7" t="s">
        <v>269</v>
      </c>
      <c r="AI35" s="7" t="s">
        <v>270</v>
      </c>
      <c r="AJ35" s="39" t="s">
        <v>270</v>
      </c>
      <c r="AK35" s="60" t="s">
        <v>2092</v>
      </c>
    </row>
    <row r="36" spans="1:37" ht="52.5" x14ac:dyDescent="0.45">
      <c r="A36" s="58" t="s">
        <v>366</v>
      </c>
      <c r="B36" s="38" t="s">
        <v>289</v>
      </c>
      <c r="C36" s="65">
        <v>43964</v>
      </c>
      <c r="D36" s="65">
        <v>43967</v>
      </c>
      <c r="E36" s="37" t="s">
        <v>367</v>
      </c>
      <c r="F36" s="127" t="str">
        <f>HYPERLINK(Table2[[#This Row],[URL-not hyperlinked]])</f>
        <v>https://doi.org/10.1016/s0140-6736(20)31029-1</v>
      </c>
      <c r="G36" s="36" t="s">
        <v>115</v>
      </c>
      <c r="H36" s="36" t="s">
        <v>123</v>
      </c>
      <c r="I36" s="70" t="s">
        <v>368</v>
      </c>
      <c r="J36" s="36" t="s">
        <v>369</v>
      </c>
      <c r="K36" s="36">
        <v>2020</v>
      </c>
      <c r="L36" s="36" t="s">
        <v>2101</v>
      </c>
      <c r="M36" s="36" t="s">
        <v>370</v>
      </c>
      <c r="O36" s="36" t="s">
        <v>269</v>
      </c>
      <c r="P36" s="36" t="s">
        <v>270</v>
      </c>
      <c r="Q36" s="36" t="s">
        <v>270</v>
      </c>
      <c r="R36" s="26" t="s">
        <v>270</v>
      </c>
      <c r="S36" s="7" t="s">
        <v>114</v>
      </c>
      <c r="T36" s="36" t="s">
        <v>270</v>
      </c>
      <c r="U36" s="36" t="s">
        <v>270</v>
      </c>
      <c r="V36" s="36" t="s">
        <v>270</v>
      </c>
      <c r="W36" s="7" t="s">
        <v>270</v>
      </c>
      <c r="X36" s="36" t="s">
        <v>270</v>
      </c>
      <c r="Y36" s="36" t="s">
        <v>270</v>
      </c>
      <c r="Z36" s="36" t="s">
        <v>270</v>
      </c>
      <c r="AA36" s="7" t="s">
        <v>270</v>
      </c>
      <c r="AB36" s="7" t="s">
        <v>270</v>
      </c>
      <c r="AC36" s="7" t="s">
        <v>270</v>
      </c>
      <c r="AD36" s="7" t="s">
        <v>270</v>
      </c>
      <c r="AE36" s="7" t="s">
        <v>270</v>
      </c>
      <c r="AF36" s="7" t="s">
        <v>270</v>
      </c>
      <c r="AG36" s="7" t="s">
        <v>270</v>
      </c>
      <c r="AH36" s="7" t="s">
        <v>270</v>
      </c>
      <c r="AI36" s="7" t="s">
        <v>2089</v>
      </c>
      <c r="AJ36" s="39" t="s">
        <v>270</v>
      </c>
      <c r="AK36" s="60" t="s">
        <v>2092</v>
      </c>
    </row>
    <row r="37" spans="1:37" ht="40.5" x14ac:dyDescent="0.45">
      <c r="A37" s="58" t="s">
        <v>388</v>
      </c>
      <c r="B37" s="38" t="s">
        <v>289</v>
      </c>
      <c r="C37" s="65">
        <v>43964</v>
      </c>
      <c r="D37" s="65">
        <v>43966</v>
      </c>
      <c r="E37" s="37" t="s">
        <v>389</v>
      </c>
      <c r="F37" s="127" t="str">
        <f>HYPERLINK(Table2[[#This Row],[URL-not hyperlinked]])</f>
        <v>https://doi.org/10.1111/dth.13579</v>
      </c>
      <c r="G37" s="36" t="s">
        <v>122</v>
      </c>
      <c r="H37" s="36" t="s">
        <v>123</v>
      </c>
      <c r="I37" s="70" t="s">
        <v>390</v>
      </c>
      <c r="J37" s="36" t="s">
        <v>391</v>
      </c>
      <c r="K37" s="36">
        <v>2020</v>
      </c>
      <c r="L37" s="36" t="s">
        <v>2101</v>
      </c>
      <c r="M37" s="36" t="s">
        <v>392</v>
      </c>
      <c r="O37" s="36" t="s">
        <v>269</v>
      </c>
      <c r="P37" s="36" t="s">
        <v>270</v>
      </c>
      <c r="Q37" s="36" t="s">
        <v>270</v>
      </c>
      <c r="R37" s="26" t="s">
        <v>270</v>
      </c>
      <c r="S37" s="7" t="s">
        <v>114</v>
      </c>
      <c r="T37" s="36" t="s">
        <v>270</v>
      </c>
      <c r="U37" s="36" t="s">
        <v>270</v>
      </c>
      <c r="V37" s="36" t="s">
        <v>270</v>
      </c>
      <c r="W37" s="7" t="s">
        <v>270</v>
      </c>
      <c r="X37" s="36" t="s">
        <v>270</v>
      </c>
      <c r="Y37" s="36" t="s">
        <v>270</v>
      </c>
      <c r="Z37" s="36" t="s">
        <v>270</v>
      </c>
      <c r="AA37" s="7" t="s">
        <v>270</v>
      </c>
      <c r="AB37" s="7" t="s">
        <v>270</v>
      </c>
      <c r="AC37" s="7" t="s">
        <v>270</v>
      </c>
      <c r="AD37" s="7" t="s">
        <v>270</v>
      </c>
      <c r="AE37" s="7" t="s">
        <v>270</v>
      </c>
      <c r="AF37" s="7" t="s">
        <v>270</v>
      </c>
      <c r="AG37" s="7" t="s">
        <v>270</v>
      </c>
      <c r="AH37" s="7" t="s">
        <v>270</v>
      </c>
      <c r="AI37" s="7" t="s">
        <v>270</v>
      </c>
      <c r="AJ37" s="39" t="s">
        <v>270</v>
      </c>
      <c r="AK37" s="60" t="s">
        <v>2092</v>
      </c>
    </row>
    <row r="38" spans="1:37" ht="42.75" x14ac:dyDescent="0.45">
      <c r="A38" s="58" t="s">
        <v>393</v>
      </c>
      <c r="B38" s="38" t="s">
        <v>289</v>
      </c>
      <c r="C38" s="65">
        <v>43964</v>
      </c>
      <c r="D38" s="65">
        <v>43966</v>
      </c>
      <c r="E38" s="37" t="s">
        <v>394</v>
      </c>
      <c r="F38" s="127" t="str">
        <f>HYPERLINK(Table2[[#This Row],[URL-not hyperlinked]])</f>
        <v>https://doi.org/10.1016/j.jpeds.2020.05.007</v>
      </c>
      <c r="G38" s="36" t="s">
        <v>117</v>
      </c>
      <c r="H38" s="36" t="s">
        <v>113</v>
      </c>
      <c r="I38" s="70" t="s">
        <v>395</v>
      </c>
      <c r="J38" s="36" t="s">
        <v>386</v>
      </c>
      <c r="K38" s="36">
        <v>2020</v>
      </c>
      <c r="L38" s="36" t="s">
        <v>2101</v>
      </c>
      <c r="M38" s="36" t="s">
        <v>396</v>
      </c>
      <c r="O38" s="36" t="s">
        <v>270</v>
      </c>
      <c r="P38" s="36" t="s">
        <v>269</v>
      </c>
      <c r="Q38" s="36" t="s">
        <v>270</v>
      </c>
      <c r="R38" s="26" t="s">
        <v>270</v>
      </c>
      <c r="S38" s="7" t="s">
        <v>119</v>
      </c>
      <c r="T38" s="36">
        <v>177</v>
      </c>
      <c r="U38" s="36" t="s">
        <v>270</v>
      </c>
      <c r="V38" s="36" t="s">
        <v>270</v>
      </c>
      <c r="W38" s="7" t="s">
        <v>270</v>
      </c>
      <c r="X38" s="36" t="s">
        <v>270</v>
      </c>
      <c r="Y38" s="36" t="s">
        <v>270</v>
      </c>
      <c r="Z38" s="36" t="s">
        <v>269</v>
      </c>
      <c r="AA38" s="7" t="s">
        <v>269</v>
      </c>
      <c r="AB38" s="7" t="s">
        <v>270</v>
      </c>
      <c r="AC38" s="7" t="s">
        <v>269</v>
      </c>
      <c r="AD38" s="7" t="s">
        <v>270</v>
      </c>
      <c r="AE38" s="7" t="s">
        <v>270</v>
      </c>
      <c r="AF38" s="7" t="s">
        <v>270</v>
      </c>
      <c r="AG38" s="7" t="s">
        <v>270</v>
      </c>
      <c r="AH38" s="7" t="s">
        <v>270</v>
      </c>
      <c r="AI38" s="7" t="s">
        <v>270</v>
      </c>
      <c r="AJ38" s="39" t="s">
        <v>270</v>
      </c>
      <c r="AK38" s="60" t="s">
        <v>2092</v>
      </c>
    </row>
    <row r="39" spans="1:37" ht="140.25" x14ac:dyDescent="0.45">
      <c r="A39" s="58" t="s">
        <v>418</v>
      </c>
      <c r="B39" s="62" t="s">
        <v>419</v>
      </c>
      <c r="C39" s="65">
        <v>43964</v>
      </c>
      <c r="D39" s="65">
        <v>43966</v>
      </c>
      <c r="E39" s="37" t="s">
        <v>420</v>
      </c>
      <c r="F39" s="127" t="str">
        <f>HYPERLINK(Table2[[#This Row],[URL-not hyperlinked]])</f>
        <v>https://doi.org/10.1186/s12958-020-00605-z</v>
      </c>
      <c r="G39" s="36" t="s">
        <v>122</v>
      </c>
      <c r="H39" s="36" t="s">
        <v>123</v>
      </c>
      <c r="I39" s="70" t="s">
        <v>421</v>
      </c>
      <c r="J39" s="36" t="s">
        <v>422</v>
      </c>
      <c r="K39" s="36">
        <v>2020</v>
      </c>
      <c r="L39" s="36" t="s">
        <v>2101</v>
      </c>
      <c r="M39" s="36" t="s">
        <v>423</v>
      </c>
      <c r="O39" s="36" t="s">
        <v>269</v>
      </c>
      <c r="P39" s="36" t="s">
        <v>270</v>
      </c>
      <c r="Q39" s="36" t="s">
        <v>270</v>
      </c>
      <c r="R39" s="26" t="s">
        <v>269</v>
      </c>
      <c r="S39" s="7" t="s">
        <v>119</v>
      </c>
      <c r="T39" s="36" t="s">
        <v>270</v>
      </c>
      <c r="U39" s="36" t="s">
        <v>270</v>
      </c>
      <c r="V39" s="36" t="s">
        <v>270</v>
      </c>
      <c r="W39" s="7" t="s">
        <v>270</v>
      </c>
      <c r="X39" s="36" t="s">
        <v>270</v>
      </c>
      <c r="Y39" s="36" t="s">
        <v>270</v>
      </c>
      <c r="Z39" s="36" t="s">
        <v>270</v>
      </c>
      <c r="AA39" s="7" t="s">
        <v>270</v>
      </c>
      <c r="AB39" s="7" t="s">
        <v>270</v>
      </c>
      <c r="AC39" s="7" t="s">
        <v>270</v>
      </c>
      <c r="AD39" s="7" t="s">
        <v>270</v>
      </c>
      <c r="AE39" s="7" t="s">
        <v>270</v>
      </c>
      <c r="AF39" s="7" t="s">
        <v>270</v>
      </c>
      <c r="AG39" s="7" t="s">
        <v>270</v>
      </c>
      <c r="AH39" s="7" t="s">
        <v>270</v>
      </c>
      <c r="AI39" s="7" t="s">
        <v>270</v>
      </c>
      <c r="AJ39" s="39" t="s">
        <v>270</v>
      </c>
      <c r="AK39" s="60" t="s">
        <v>2092</v>
      </c>
    </row>
    <row r="40" spans="1:37" ht="57" x14ac:dyDescent="0.45">
      <c r="A40" s="61" t="s">
        <v>428</v>
      </c>
      <c r="B40" s="62" t="s">
        <v>289</v>
      </c>
      <c r="C40" s="63">
        <v>43964</v>
      </c>
      <c r="D40" s="65">
        <v>43965</v>
      </c>
      <c r="E40" s="57" t="s">
        <v>429</v>
      </c>
      <c r="F40" s="127" t="str">
        <f>HYPERLINK(Table2[[#This Row],[URL-not hyperlinked]])</f>
        <v>https://jamanetwork.com/journals/jamapediatrics/fullarticle/2766115</v>
      </c>
      <c r="G40" s="36" t="s">
        <v>117</v>
      </c>
      <c r="H40" s="36" t="s">
        <v>123</v>
      </c>
      <c r="I40" s="70" t="s">
        <v>430</v>
      </c>
      <c r="J40" s="36" t="s">
        <v>431</v>
      </c>
      <c r="K40" s="36">
        <v>2020</v>
      </c>
      <c r="L40" s="36" t="s">
        <v>2101</v>
      </c>
      <c r="M40" s="36" t="s">
        <v>432</v>
      </c>
      <c r="O40" s="36" t="s">
        <v>270</v>
      </c>
      <c r="P40" s="36" t="s">
        <v>269</v>
      </c>
      <c r="Q40" s="36" t="s">
        <v>270</v>
      </c>
      <c r="R40" s="26" t="s">
        <v>270</v>
      </c>
      <c r="S40" s="7" t="s">
        <v>119</v>
      </c>
      <c r="T40" s="36" t="s">
        <v>270</v>
      </c>
      <c r="U40" s="36" t="s">
        <v>270</v>
      </c>
      <c r="V40" s="36" t="s">
        <v>270</v>
      </c>
      <c r="W40" s="7" t="s">
        <v>270</v>
      </c>
      <c r="X40" s="36" t="s">
        <v>270</v>
      </c>
      <c r="Y40" s="36" t="s">
        <v>270</v>
      </c>
      <c r="Z40" s="36" t="s">
        <v>270</v>
      </c>
      <c r="AA40" s="7" t="s">
        <v>270</v>
      </c>
      <c r="AB40" s="7" t="s">
        <v>270</v>
      </c>
      <c r="AC40" s="7" t="s">
        <v>270</v>
      </c>
      <c r="AD40" s="7" t="s">
        <v>270</v>
      </c>
      <c r="AE40" s="7" t="s">
        <v>270</v>
      </c>
      <c r="AF40" s="7" t="s">
        <v>270</v>
      </c>
      <c r="AG40" s="7" t="s">
        <v>270</v>
      </c>
      <c r="AH40" s="7" t="s">
        <v>270</v>
      </c>
      <c r="AI40" s="7" t="s">
        <v>270</v>
      </c>
      <c r="AJ40" s="66" t="s">
        <v>270</v>
      </c>
      <c r="AK40" s="60" t="s">
        <v>2092</v>
      </c>
    </row>
    <row r="41" spans="1:37" ht="191.25" x14ac:dyDescent="0.45">
      <c r="A41" s="61" t="s">
        <v>433</v>
      </c>
      <c r="B41" s="62" t="s">
        <v>434</v>
      </c>
      <c r="C41" s="63">
        <v>43964</v>
      </c>
      <c r="D41" s="63">
        <v>43965</v>
      </c>
      <c r="E41" s="37" t="s">
        <v>435</v>
      </c>
      <c r="F41" s="127" t="str">
        <f>HYPERLINK(Table2[[#This Row],[URL-not hyperlinked]])</f>
        <v>https://pubmed.ncbi.nlm.nih.gov/32401228/</v>
      </c>
      <c r="G41" s="36" t="s">
        <v>122</v>
      </c>
      <c r="H41" s="36" t="s">
        <v>123</v>
      </c>
      <c r="I41" s="70" t="s">
        <v>436</v>
      </c>
      <c r="J41" s="36" t="s">
        <v>437</v>
      </c>
      <c r="K41" s="36">
        <v>2020</v>
      </c>
      <c r="L41" s="36" t="s">
        <v>2101</v>
      </c>
      <c r="M41" s="36" t="s">
        <v>438</v>
      </c>
      <c r="O41" s="36" t="s">
        <v>269</v>
      </c>
      <c r="P41" s="36" t="s">
        <v>270</v>
      </c>
      <c r="Q41" s="36" t="s">
        <v>269</v>
      </c>
      <c r="R41" s="26" t="s">
        <v>270</v>
      </c>
      <c r="S41" s="7" t="s">
        <v>114</v>
      </c>
      <c r="T41" s="36" t="s">
        <v>270</v>
      </c>
      <c r="U41" s="36" t="s">
        <v>270</v>
      </c>
      <c r="V41" s="36" t="s">
        <v>270</v>
      </c>
      <c r="W41" s="7" t="s">
        <v>270</v>
      </c>
      <c r="X41" s="36" t="s">
        <v>270</v>
      </c>
      <c r="Y41" s="36" t="s">
        <v>270</v>
      </c>
      <c r="Z41" s="36" t="s">
        <v>270</v>
      </c>
      <c r="AA41" s="7" t="s">
        <v>270</v>
      </c>
      <c r="AB41" s="7" t="s">
        <v>270</v>
      </c>
      <c r="AC41" s="7" t="s">
        <v>270</v>
      </c>
      <c r="AD41" s="7" t="s">
        <v>270</v>
      </c>
      <c r="AE41" s="7" t="s">
        <v>270</v>
      </c>
      <c r="AF41" s="7" t="s">
        <v>270</v>
      </c>
      <c r="AG41" s="7" t="s">
        <v>270</v>
      </c>
      <c r="AH41" s="7" t="s">
        <v>270</v>
      </c>
      <c r="AI41" s="7" t="s">
        <v>270</v>
      </c>
      <c r="AJ41" s="39" t="s">
        <v>270</v>
      </c>
      <c r="AK41" s="60" t="s">
        <v>2092</v>
      </c>
    </row>
    <row r="42" spans="1:37" ht="191.25" x14ac:dyDescent="0.45">
      <c r="A42" s="61" t="s">
        <v>439</v>
      </c>
      <c r="B42" s="62" t="s">
        <v>440</v>
      </c>
      <c r="C42" s="63">
        <v>43964</v>
      </c>
      <c r="D42" s="63">
        <v>43965</v>
      </c>
      <c r="E42" s="37" t="s">
        <v>441</v>
      </c>
      <c r="F42" s="127" t="str">
        <f>HYPERLINK(Table2[[#This Row],[URL-not hyperlinked]])</f>
        <v>https://pubmed.ncbi.nlm.nih.gov/32401227/</v>
      </c>
      <c r="G42" s="36" t="s">
        <v>117</v>
      </c>
      <c r="H42" s="36" t="s">
        <v>123</v>
      </c>
      <c r="I42" s="70" t="s">
        <v>442</v>
      </c>
      <c r="J42" s="36" t="s">
        <v>437</v>
      </c>
      <c r="K42" s="36">
        <v>2020</v>
      </c>
      <c r="L42" s="36" t="s">
        <v>2101</v>
      </c>
      <c r="M42" s="36" t="s">
        <v>443</v>
      </c>
      <c r="O42" s="36" t="s">
        <v>269</v>
      </c>
      <c r="P42" s="36" t="s">
        <v>270</v>
      </c>
      <c r="Q42" s="36" t="s">
        <v>270</v>
      </c>
      <c r="R42" s="26" t="s">
        <v>269</v>
      </c>
      <c r="S42" s="7" t="s">
        <v>119</v>
      </c>
      <c r="T42" s="36" t="s">
        <v>270</v>
      </c>
      <c r="U42" s="36" t="s">
        <v>270</v>
      </c>
      <c r="V42" s="36" t="s">
        <v>270</v>
      </c>
      <c r="W42" s="7" t="s">
        <v>270</v>
      </c>
      <c r="X42" s="36" t="s">
        <v>270</v>
      </c>
      <c r="Y42" s="36" t="s">
        <v>270</v>
      </c>
      <c r="Z42" s="36" t="s">
        <v>270</v>
      </c>
      <c r="AA42" s="7" t="s">
        <v>270</v>
      </c>
      <c r="AB42" s="7" t="s">
        <v>270</v>
      </c>
      <c r="AC42" s="7" t="s">
        <v>270</v>
      </c>
      <c r="AD42" s="7" t="s">
        <v>270</v>
      </c>
      <c r="AE42" s="7" t="s">
        <v>270</v>
      </c>
      <c r="AF42" s="7" t="s">
        <v>270</v>
      </c>
      <c r="AG42" s="7" t="s">
        <v>270</v>
      </c>
      <c r="AH42" s="7" t="s">
        <v>270</v>
      </c>
      <c r="AI42" s="7" t="s">
        <v>270</v>
      </c>
      <c r="AJ42" s="39" t="s">
        <v>270</v>
      </c>
      <c r="AK42" s="60" t="s">
        <v>2092</v>
      </c>
    </row>
    <row r="43" spans="1:37" ht="71.25" x14ac:dyDescent="0.45">
      <c r="A43" s="58" t="s">
        <v>632</v>
      </c>
      <c r="B43" s="62" t="s">
        <v>122</v>
      </c>
      <c r="C43" s="65">
        <v>43963</v>
      </c>
      <c r="D43" s="65">
        <v>43967</v>
      </c>
      <c r="E43" s="37" t="s">
        <v>633</v>
      </c>
      <c r="F43" s="127" t="str">
        <f>HYPERLINK(Table2[[#This Row],[URL-not hyperlinked]])</f>
        <v>https://www.thelancet.com/journals/langlo/article/PIIS2214-109X(20)30239-4/fulltext</v>
      </c>
      <c r="G43" s="36" t="s">
        <v>122</v>
      </c>
      <c r="H43" s="36" t="s">
        <v>116</v>
      </c>
      <c r="I43" s="70" t="s">
        <v>634</v>
      </c>
      <c r="J43" s="36" t="s">
        <v>635</v>
      </c>
      <c r="K43" s="36">
        <v>2020</v>
      </c>
      <c r="L43" s="36" t="s">
        <v>2101</v>
      </c>
      <c r="M43" s="36" t="s">
        <v>636</v>
      </c>
      <c r="O43" s="36" t="s">
        <v>270</v>
      </c>
      <c r="P43" s="36" t="s">
        <v>270</v>
      </c>
      <c r="Q43" s="36" t="s">
        <v>270</v>
      </c>
      <c r="R43" s="26" t="s">
        <v>269</v>
      </c>
      <c r="S43" s="7" t="s">
        <v>114</v>
      </c>
      <c r="T43" s="36" t="s">
        <v>555</v>
      </c>
      <c r="U43" s="36" t="s">
        <v>270</v>
      </c>
      <c r="V43" s="36" t="s">
        <v>270</v>
      </c>
      <c r="W43" s="7" t="s">
        <v>270</v>
      </c>
      <c r="X43" s="36" t="s">
        <v>270</v>
      </c>
      <c r="Y43" s="36" t="s">
        <v>270</v>
      </c>
      <c r="Z43" s="36" t="s">
        <v>270</v>
      </c>
      <c r="AA43" s="7" t="s">
        <v>270</v>
      </c>
      <c r="AB43" s="7" t="s">
        <v>270</v>
      </c>
      <c r="AC43" s="7" t="s">
        <v>270</v>
      </c>
      <c r="AD43" s="7" t="s">
        <v>270</v>
      </c>
      <c r="AE43" s="7" t="s">
        <v>270</v>
      </c>
      <c r="AF43" s="7" t="s">
        <v>270</v>
      </c>
      <c r="AG43" s="7" t="s">
        <v>269</v>
      </c>
      <c r="AH43" s="7" t="s">
        <v>269</v>
      </c>
      <c r="AI43" s="7" t="s">
        <v>270</v>
      </c>
      <c r="AJ43" s="39" t="s">
        <v>270</v>
      </c>
      <c r="AK43" s="60" t="s">
        <v>2092</v>
      </c>
    </row>
    <row r="44" spans="1:37" ht="357" x14ac:dyDescent="0.45">
      <c r="A44" s="58" t="s">
        <v>685</v>
      </c>
      <c r="B44" s="38" t="s">
        <v>686</v>
      </c>
      <c r="C44" s="65">
        <v>43963</v>
      </c>
      <c r="D44" s="65">
        <v>43966</v>
      </c>
      <c r="E44" s="37" t="s">
        <v>687</v>
      </c>
      <c r="F44" s="127" t="str">
        <f>HYPERLINK(Table2[[#This Row],[URL-not hyperlinked]])</f>
        <v>https://www.thelancet.com/journals/langlo/article/PIIS2214-109X(20)30229-1/fulltext</v>
      </c>
      <c r="G44" s="36" t="s">
        <v>117</v>
      </c>
      <c r="H44" s="36" t="s">
        <v>124</v>
      </c>
      <c r="I44" s="70" t="s">
        <v>688</v>
      </c>
      <c r="J44" s="36" t="s">
        <v>635</v>
      </c>
      <c r="K44" s="36">
        <v>2020</v>
      </c>
      <c r="L44" s="36" t="s">
        <v>2101</v>
      </c>
      <c r="M44" s="36" t="s">
        <v>689</v>
      </c>
      <c r="O44" s="36" t="s">
        <v>269</v>
      </c>
      <c r="P44" s="36" t="s">
        <v>269</v>
      </c>
      <c r="Q44" s="36" t="s">
        <v>270</v>
      </c>
      <c r="R44" s="26" t="s">
        <v>270</v>
      </c>
      <c r="S44" s="7" t="s">
        <v>39</v>
      </c>
      <c r="T44" s="36" t="s">
        <v>555</v>
      </c>
      <c r="U44" s="36" t="s">
        <v>270</v>
      </c>
      <c r="V44" s="36" t="s">
        <v>270</v>
      </c>
      <c r="W44" s="7" t="s">
        <v>270</v>
      </c>
      <c r="X44" s="36" t="s">
        <v>269</v>
      </c>
      <c r="Y44" s="36" t="s">
        <v>270</v>
      </c>
      <c r="Z44" s="36" t="s">
        <v>270</v>
      </c>
      <c r="AA44" s="7" t="s">
        <v>270</v>
      </c>
      <c r="AB44" s="7" t="s">
        <v>270</v>
      </c>
      <c r="AC44" s="7" t="s">
        <v>270</v>
      </c>
      <c r="AD44" s="7" t="s">
        <v>270</v>
      </c>
      <c r="AE44" s="7" t="s">
        <v>270</v>
      </c>
      <c r="AF44" s="7" t="s">
        <v>270</v>
      </c>
      <c r="AG44" s="7" t="s">
        <v>270</v>
      </c>
      <c r="AH44" s="7" t="s">
        <v>270</v>
      </c>
      <c r="AI44" s="7" t="s">
        <v>270</v>
      </c>
      <c r="AJ44" s="39" t="s">
        <v>270</v>
      </c>
      <c r="AK44" s="60" t="s">
        <v>2092</v>
      </c>
    </row>
    <row r="45" spans="1:37" ht="85.5" x14ac:dyDescent="0.45">
      <c r="A45" s="58" t="s">
        <v>700</v>
      </c>
      <c r="B45" s="62" t="s">
        <v>122</v>
      </c>
      <c r="C45" s="65">
        <v>43963</v>
      </c>
      <c r="D45" s="65">
        <v>43966</v>
      </c>
      <c r="E45" s="37" t="s">
        <v>701</v>
      </c>
      <c r="F45" s="127" t="str">
        <f>HYPERLINK(Table2[[#This Row],[URL-not hyperlinked]])</f>
        <v>https://journals.lww.com/pidj/Citation/9000/COVID_19_in_the_Pediatric_Population_Admitted_to_a.96177.aspx</v>
      </c>
      <c r="G45" s="36" t="s">
        <v>120</v>
      </c>
      <c r="H45" s="36" t="s">
        <v>118</v>
      </c>
      <c r="I45" s="70" t="s">
        <v>702</v>
      </c>
      <c r="J45" s="36" t="s">
        <v>401</v>
      </c>
      <c r="K45" s="36">
        <v>2020</v>
      </c>
      <c r="L45" s="36" t="s">
        <v>2101</v>
      </c>
      <c r="M45" s="36" t="s">
        <v>703</v>
      </c>
      <c r="O45" s="36" t="s">
        <v>270</v>
      </c>
      <c r="P45" s="36" t="s">
        <v>269</v>
      </c>
      <c r="Q45" s="36" t="s">
        <v>270</v>
      </c>
      <c r="R45" s="26" t="s">
        <v>270</v>
      </c>
      <c r="S45" s="7" t="s">
        <v>119</v>
      </c>
      <c r="T45" s="36" t="s">
        <v>704</v>
      </c>
      <c r="U45" s="36" t="s">
        <v>270</v>
      </c>
      <c r="V45" s="36" t="s">
        <v>270</v>
      </c>
      <c r="W45" s="7" t="s">
        <v>270</v>
      </c>
      <c r="X45" s="36" t="s">
        <v>270</v>
      </c>
      <c r="Y45" s="36" t="s">
        <v>270</v>
      </c>
      <c r="Z45" s="36" t="s">
        <v>269</v>
      </c>
      <c r="AA45" s="7" t="s">
        <v>269</v>
      </c>
      <c r="AB45" s="7" t="s">
        <v>269</v>
      </c>
      <c r="AC45" s="7" t="s">
        <v>270</v>
      </c>
      <c r="AD45" s="7" t="s">
        <v>270</v>
      </c>
      <c r="AE45" s="7" t="s">
        <v>270</v>
      </c>
      <c r="AF45" s="7" t="s">
        <v>270</v>
      </c>
      <c r="AG45" s="7" t="s">
        <v>270</v>
      </c>
      <c r="AH45" s="7" t="s">
        <v>270</v>
      </c>
      <c r="AI45" s="7" t="s">
        <v>270</v>
      </c>
      <c r="AJ45" s="39" t="s">
        <v>270</v>
      </c>
      <c r="AK45" s="60" t="s">
        <v>2092</v>
      </c>
    </row>
    <row r="46" spans="1:37" ht="85.5" x14ac:dyDescent="0.45">
      <c r="A46" s="61" t="s">
        <v>705</v>
      </c>
      <c r="B46" s="62" t="s">
        <v>122</v>
      </c>
      <c r="C46" s="63">
        <v>43963</v>
      </c>
      <c r="D46" s="63">
        <v>43966</v>
      </c>
      <c r="E46" s="37" t="s">
        <v>706</v>
      </c>
      <c r="F46" s="127" t="str">
        <f>HYPERLINK(Table2[[#This Row],[URL-not hyperlinked]])</f>
        <v>https://journals.lww.com/pidj/Citation/9000/Neonatal_Early_Onset_Infection_With_SARS_CoV_2_in.96175.aspx</v>
      </c>
      <c r="G46" s="36" t="s">
        <v>125</v>
      </c>
      <c r="H46" s="36" t="s">
        <v>118</v>
      </c>
      <c r="I46" s="70" t="s">
        <v>707</v>
      </c>
      <c r="J46" s="36" t="s">
        <v>401</v>
      </c>
      <c r="K46" s="36">
        <v>2020</v>
      </c>
      <c r="L46" s="36" t="s">
        <v>2101</v>
      </c>
      <c r="M46" s="36" t="s">
        <v>708</v>
      </c>
      <c r="O46" s="36" t="s">
        <v>269</v>
      </c>
      <c r="P46" s="36" t="s">
        <v>270</v>
      </c>
      <c r="Q46" s="36" t="s">
        <v>270</v>
      </c>
      <c r="R46" s="26" t="s">
        <v>270</v>
      </c>
      <c r="S46" s="7" t="s">
        <v>119</v>
      </c>
      <c r="T46" s="36" t="s">
        <v>709</v>
      </c>
      <c r="U46" s="36" t="s">
        <v>269</v>
      </c>
      <c r="V46" s="36" t="s">
        <v>270</v>
      </c>
      <c r="W46" s="7" t="s">
        <v>270</v>
      </c>
      <c r="X46" s="36" t="s">
        <v>270</v>
      </c>
      <c r="Y46" s="36" t="s">
        <v>270</v>
      </c>
      <c r="Z46" s="36" t="s">
        <v>270</v>
      </c>
      <c r="AA46" s="7" t="s">
        <v>270</v>
      </c>
      <c r="AB46" s="7" t="s">
        <v>270</v>
      </c>
      <c r="AC46" s="7" t="s">
        <v>270</v>
      </c>
      <c r="AD46" s="7" t="s">
        <v>270</v>
      </c>
      <c r="AE46" s="7" t="s">
        <v>270</v>
      </c>
      <c r="AF46" s="7" t="s">
        <v>270</v>
      </c>
      <c r="AG46" s="7" t="s">
        <v>270</v>
      </c>
      <c r="AH46" s="7" t="s">
        <v>270</v>
      </c>
      <c r="AI46" s="7" t="s">
        <v>270</v>
      </c>
      <c r="AJ46" s="39" t="s">
        <v>270</v>
      </c>
      <c r="AK46" s="60" t="s">
        <v>2092</v>
      </c>
    </row>
    <row r="47" spans="1:37" ht="99.75" x14ac:dyDescent="0.45">
      <c r="A47" s="61" t="s">
        <v>710</v>
      </c>
      <c r="B47" s="62" t="s">
        <v>711</v>
      </c>
      <c r="C47" s="63">
        <v>43963</v>
      </c>
      <c r="D47" s="63">
        <v>43966</v>
      </c>
      <c r="E47" s="37" t="s">
        <v>712</v>
      </c>
      <c r="F47" s="127" t="str">
        <f>HYPERLINK(Table2[[#This Row],[URL-not hyperlinked]])</f>
        <v>https://journals.lww.com/pidj/Abstract/9000/CORONAVIRUS_DISEASE_2019_IN_NEWBORNS_AND_VERY.96173.aspx</v>
      </c>
      <c r="G47" s="36" t="s">
        <v>132</v>
      </c>
      <c r="H47" s="36" t="s">
        <v>118</v>
      </c>
      <c r="I47" s="70" t="s">
        <v>713</v>
      </c>
      <c r="J47" s="36" t="s">
        <v>401</v>
      </c>
      <c r="K47" s="36">
        <v>2020</v>
      </c>
      <c r="L47" s="36" t="s">
        <v>2101</v>
      </c>
      <c r="M47" s="36" t="s">
        <v>714</v>
      </c>
      <c r="O47" s="36" t="s">
        <v>269</v>
      </c>
      <c r="P47" s="36" t="s">
        <v>269</v>
      </c>
      <c r="Q47" s="36" t="s">
        <v>270</v>
      </c>
      <c r="R47" s="26" t="s">
        <v>270</v>
      </c>
      <c r="S47" s="7" t="s">
        <v>119</v>
      </c>
      <c r="T47" s="36" t="s">
        <v>715</v>
      </c>
      <c r="U47" s="36" t="s">
        <v>269</v>
      </c>
      <c r="V47" s="36" t="s">
        <v>270</v>
      </c>
      <c r="W47" s="7" t="s">
        <v>270</v>
      </c>
      <c r="X47" s="36" t="s">
        <v>270</v>
      </c>
      <c r="Y47" s="36" t="s">
        <v>269</v>
      </c>
      <c r="Z47" s="36" t="s">
        <v>269</v>
      </c>
      <c r="AA47" s="7" t="s">
        <v>269</v>
      </c>
      <c r="AB47" s="7" t="s">
        <v>270</v>
      </c>
      <c r="AC47" s="7" t="s">
        <v>270</v>
      </c>
      <c r="AD47" s="7" t="s">
        <v>270</v>
      </c>
      <c r="AE47" s="7" t="s">
        <v>270</v>
      </c>
      <c r="AF47" s="7" t="s">
        <v>270</v>
      </c>
      <c r="AG47" s="7" t="s">
        <v>270</v>
      </c>
      <c r="AH47" s="7" t="s">
        <v>270</v>
      </c>
      <c r="AI47" s="7" t="s">
        <v>270</v>
      </c>
      <c r="AJ47" s="39" t="s">
        <v>270</v>
      </c>
      <c r="AK47" s="60" t="s">
        <v>2092</v>
      </c>
    </row>
    <row r="48" spans="1:37" ht="85.5" x14ac:dyDescent="0.45">
      <c r="A48" s="58" t="s">
        <v>716</v>
      </c>
      <c r="B48" s="62" t="s">
        <v>717</v>
      </c>
      <c r="C48" s="65">
        <v>43963</v>
      </c>
      <c r="D48" s="65">
        <v>43966</v>
      </c>
      <c r="E48" s="75" t="s">
        <v>718</v>
      </c>
      <c r="F48" s="127" t="str">
        <f>HYPERLINK(Table2[[#This Row],[URL-not hyperlinked]])</f>
        <v>https://journals.lww.com/pidj/Abstract/9000/FIRST_CASE_OF_CORONAVIRUS_DISEASE_2019_IN.96166.aspx</v>
      </c>
      <c r="G48" s="36" t="s">
        <v>121</v>
      </c>
      <c r="H48" s="36" t="s">
        <v>118</v>
      </c>
      <c r="I48" s="70" t="s">
        <v>719</v>
      </c>
      <c r="J48" s="36" t="s">
        <v>401</v>
      </c>
      <c r="K48" s="36">
        <v>2020</v>
      </c>
      <c r="L48" s="36" t="s">
        <v>2101</v>
      </c>
      <c r="M48" s="36" t="s">
        <v>720</v>
      </c>
      <c r="O48" s="36" t="s">
        <v>270</v>
      </c>
      <c r="P48" s="36" t="s">
        <v>269</v>
      </c>
      <c r="Q48" s="36" t="s">
        <v>270</v>
      </c>
      <c r="R48" s="26" t="s">
        <v>270</v>
      </c>
      <c r="S48" s="7" t="s">
        <v>39</v>
      </c>
      <c r="T48" s="36" t="s">
        <v>721</v>
      </c>
      <c r="U48" s="36" t="s">
        <v>270</v>
      </c>
      <c r="V48" s="36" t="s">
        <v>270</v>
      </c>
      <c r="W48" s="7" t="s">
        <v>270</v>
      </c>
      <c r="X48" s="36" t="s">
        <v>270</v>
      </c>
      <c r="Y48" s="36" t="s">
        <v>270</v>
      </c>
      <c r="Z48" s="36" t="s">
        <v>270</v>
      </c>
      <c r="AA48" s="7" t="s">
        <v>270</v>
      </c>
      <c r="AB48" s="7" t="s">
        <v>270</v>
      </c>
      <c r="AC48" s="7" t="s">
        <v>270</v>
      </c>
      <c r="AD48" s="7" t="s">
        <v>270</v>
      </c>
      <c r="AE48" s="7" t="s">
        <v>270</v>
      </c>
      <c r="AF48" s="7" t="s">
        <v>270</v>
      </c>
      <c r="AG48" s="7" t="s">
        <v>270</v>
      </c>
      <c r="AH48" s="7" t="s">
        <v>270</v>
      </c>
      <c r="AI48" s="7" t="s">
        <v>270</v>
      </c>
      <c r="AJ48" s="39" t="s">
        <v>270</v>
      </c>
      <c r="AK48" s="60" t="s">
        <v>2092</v>
      </c>
    </row>
    <row r="49" spans="1:37" ht="191.25" x14ac:dyDescent="0.45">
      <c r="A49" s="58" t="s">
        <v>775</v>
      </c>
      <c r="B49" s="59" t="s">
        <v>776</v>
      </c>
      <c r="C49" s="65">
        <v>43963</v>
      </c>
      <c r="D49" s="65">
        <v>43965</v>
      </c>
      <c r="E49" s="37" t="s">
        <v>777</v>
      </c>
      <c r="F49" s="127" t="str">
        <f>HYPERLINK(Table2[[#This Row],[URL-not hyperlinked]])</f>
        <v>https://adc.bmj.com/content/early/2020/05/12/archdischild-2020-319261.long</v>
      </c>
      <c r="G49" s="36" t="s">
        <v>121</v>
      </c>
      <c r="H49" s="36" t="s">
        <v>116</v>
      </c>
      <c r="I49" s="70" t="s">
        <v>778</v>
      </c>
      <c r="J49" s="36" t="s">
        <v>779</v>
      </c>
      <c r="K49" s="36">
        <v>2020</v>
      </c>
      <c r="L49" s="36" t="s">
        <v>2101</v>
      </c>
      <c r="M49" s="36" t="s">
        <v>780</v>
      </c>
      <c r="O49" s="36" t="s">
        <v>269</v>
      </c>
      <c r="P49" s="36" t="s">
        <v>269</v>
      </c>
      <c r="Q49" s="36" t="s">
        <v>269</v>
      </c>
      <c r="R49" s="26" t="s">
        <v>270</v>
      </c>
      <c r="S49" s="7" t="s">
        <v>39</v>
      </c>
      <c r="T49" s="36" t="s">
        <v>555</v>
      </c>
      <c r="U49" s="36" t="s">
        <v>269</v>
      </c>
      <c r="V49" s="36" t="s">
        <v>269</v>
      </c>
      <c r="W49" s="7" t="s">
        <v>269</v>
      </c>
      <c r="X49" s="36" t="s">
        <v>269</v>
      </c>
      <c r="Y49" s="36" t="s">
        <v>270</v>
      </c>
      <c r="Z49" s="36" t="s">
        <v>269</v>
      </c>
      <c r="AA49" s="7" t="s">
        <v>269</v>
      </c>
      <c r="AB49" s="7" t="s">
        <v>269</v>
      </c>
      <c r="AC49" s="7" t="s">
        <v>269</v>
      </c>
      <c r="AD49" s="7" t="s">
        <v>270</v>
      </c>
      <c r="AE49" s="7" t="s">
        <v>269</v>
      </c>
      <c r="AF49" s="7" t="s">
        <v>270</v>
      </c>
      <c r="AG49" s="7" t="s">
        <v>270</v>
      </c>
      <c r="AH49" s="7" t="s">
        <v>270</v>
      </c>
      <c r="AI49" s="7" t="s">
        <v>270</v>
      </c>
      <c r="AJ49" s="39" t="s">
        <v>270</v>
      </c>
      <c r="AK49" s="60" t="s">
        <v>2092</v>
      </c>
    </row>
    <row r="50" spans="1:37" ht="280.5" x14ac:dyDescent="0.45">
      <c r="A50" s="61" t="s">
        <v>790</v>
      </c>
      <c r="B50" s="62" t="s">
        <v>791</v>
      </c>
      <c r="C50" s="63">
        <v>43963</v>
      </c>
      <c r="D50" s="65">
        <v>43964</v>
      </c>
      <c r="E50" s="57" t="s">
        <v>792</v>
      </c>
      <c r="F50" s="127" t="str">
        <f>HYPERLINK(Table2[[#This Row],[URL-not hyperlinked]])</f>
        <v>https://www.thieme-connect.com/products/ejournals/html/10.1055/s-0040-1710538</v>
      </c>
      <c r="G50" s="36" t="s">
        <v>117</v>
      </c>
      <c r="H50" s="36" t="s">
        <v>123</v>
      </c>
      <c r="I50" s="70" t="s">
        <v>793</v>
      </c>
      <c r="J50" s="36" t="s">
        <v>737</v>
      </c>
      <c r="K50" s="36">
        <v>2020</v>
      </c>
      <c r="L50" s="36" t="s">
        <v>2101</v>
      </c>
      <c r="M50" s="36" t="s">
        <v>794</v>
      </c>
      <c r="O50" s="36" t="s">
        <v>270</v>
      </c>
      <c r="P50" s="36" t="s">
        <v>270</v>
      </c>
      <c r="Q50" s="36" t="s">
        <v>270</v>
      </c>
      <c r="R50" s="26" t="s">
        <v>269</v>
      </c>
      <c r="S50" s="7" t="s">
        <v>119</v>
      </c>
      <c r="T50" s="36" t="s">
        <v>555</v>
      </c>
      <c r="U50" s="36" t="s">
        <v>270</v>
      </c>
      <c r="V50" s="36" t="s">
        <v>270</v>
      </c>
      <c r="W50" s="7" t="s">
        <v>270</v>
      </c>
      <c r="X50" s="36" t="s">
        <v>270</v>
      </c>
      <c r="Y50" s="36" t="s">
        <v>270</v>
      </c>
      <c r="Z50" s="36" t="s">
        <v>270</v>
      </c>
      <c r="AA50" s="7" t="s">
        <v>270</v>
      </c>
      <c r="AB50" s="7" t="s">
        <v>270</v>
      </c>
      <c r="AC50" s="7" t="s">
        <v>270</v>
      </c>
      <c r="AD50" s="7" t="s">
        <v>270</v>
      </c>
      <c r="AE50" s="7" t="s">
        <v>270</v>
      </c>
      <c r="AF50" s="7" t="s">
        <v>270</v>
      </c>
      <c r="AG50" s="7" t="s">
        <v>269</v>
      </c>
      <c r="AH50" s="7" t="s">
        <v>270</v>
      </c>
      <c r="AI50" s="7" t="s">
        <v>270</v>
      </c>
      <c r="AJ50" s="66" t="s">
        <v>270</v>
      </c>
      <c r="AK50" s="60" t="s">
        <v>2092</v>
      </c>
    </row>
    <row r="51" spans="1:37" ht="216.75" x14ac:dyDescent="0.45">
      <c r="A51" s="58" t="s">
        <v>801</v>
      </c>
      <c r="B51" s="59" t="s">
        <v>802</v>
      </c>
      <c r="C51" s="65">
        <v>43963</v>
      </c>
      <c r="D51" s="65">
        <v>43964</v>
      </c>
      <c r="E51" s="37" t="s">
        <v>803</v>
      </c>
      <c r="F51" s="127" t="str">
        <f>HYPERLINK(Table2[[#This Row],[URL-not hyperlinked]])</f>
        <v>https://www.tandfonline.com/doi/full/10.1080/24694193.2020.1757311</v>
      </c>
      <c r="G51" s="36" t="s">
        <v>188</v>
      </c>
      <c r="H51" s="36" t="s">
        <v>123</v>
      </c>
      <c r="I51" s="70" t="s">
        <v>804</v>
      </c>
      <c r="J51" s="36" t="s">
        <v>805</v>
      </c>
      <c r="K51" s="36">
        <v>2020</v>
      </c>
      <c r="L51" s="36" t="s">
        <v>2101</v>
      </c>
      <c r="M51" s="36" t="s">
        <v>806</v>
      </c>
      <c r="O51" s="36" t="s">
        <v>270</v>
      </c>
      <c r="P51" s="36" t="s">
        <v>270</v>
      </c>
      <c r="Q51" s="36" t="s">
        <v>270</v>
      </c>
      <c r="R51" s="26" t="s">
        <v>269</v>
      </c>
      <c r="S51" s="7" t="s">
        <v>119</v>
      </c>
      <c r="T51" s="36" t="s">
        <v>555</v>
      </c>
      <c r="U51" s="36" t="s">
        <v>270</v>
      </c>
      <c r="V51" s="36" t="s">
        <v>270</v>
      </c>
      <c r="W51" s="7" t="s">
        <v>270</v>
      </c>
      <c r="X51" s="36" t="s">
        <v>270</v>
      </c>
      <c r="Y51" s="36" t="s">
        <v>270</v>
      </c>
      <c r="Z51" s="36" t="s">
        <v>270</v>
      </c>
      <c r="AA51" s="7" t="s">
        <v>270</v>
      </c>
      <c r="AB51" s="7" t="s">
        <v>270</v>
      </c>
      <c r="AC51" s="7" t="s">
        <v>270</v>
      </c>
      <c r="AD51" s="7" t="s">
        <v>270</v>
      </c>
      <c r="AE51" s="7" t="s">
        <v>270</v>
      </c>
      <c r="AF51" s="7" t="s">
        <v>270</v>
      </c>
      <c r="AG51" s="7" t="s">
        <v>270</v>
      </c>
      <c r="AH51" s="7" t="s">
        <v>269</v>
      </c>
      <c r="AI51" s="7" t="s">
        <v>270</v>
      </c>
      <c r="AJ51" s="39" t="s">
        <v>270</v>
      </c>
      <c r="AK51" s="60" t="s">
        <v>2092</v>
      </c>
    </row>
    <row r="52" spans="1:37" ht="57" x14ac:dyDescent="0.45">
      <c r="A52" s="64" t="s">
        <v>807</v>
      </c>
      <c r="B52" s="59" t="s">
        <v>808</v>
      </c>
      <c r="C52" s="65">
        <v>43963</v>
      </c>
      <c r="D52" s="65">
        <v>43964</v>
      </c>
      <c r="E52" s="57" t="s">
        <v>809</v>
      </c>
      <c r="F52" s="127" t="str">
        <f>HYPERLINK(Table2[[#This Row],[URL-not hyperlinked]])</f>
        <v>https://onlinelibrary.wiley.com/doi/epdf/10.1111/apa.15346</v>
      </c>
      <c r="G52" s="36" t="s">
        <v>810</v>
      </c>
      <c r="H52" s="36" t="s">
        <v>123</v>
      </c>
      <c r="I52" s="70" t="s">
        <v>811</v>
      </c>
      <c r="J52" s="36" t="s">
        <v>812</v>
      </c>
      <c r="K52" s="36">
        <v>2020</v>
      </c>
      <c r="L52" s="36" t="s">
        <v>2101</v>
      </c>
      <c r="M52" s="36" t="s">
        <v>813</v>
      </c>
      <c r="O52" s="36" t="s">
        <v>270</v>
      </c>
      <c r="P52" s="36" t="s">
        <v>270</v>
      </c>
      <c r="Q52" s="36" t="s">
        <v>270</v>
      </c>
      <c r="R52" s="26" t="s">
        <v>269</v>
      </c>
      <c r="S52" s="7" t="s">
        <v>114</v>
      </c>
      <c r="T52" s="36" t="s">
        <v>555</v>
      </c>
      <c r="U52" s="36" t="s">
        <v>270</v>
      </c>
      <c r="V52" s="36" t="s">
        <v>270</v>
      </c>
      <c r="W52" s="7" t="s">
        <v>270</v>
      </c>
      <c r="X52" s="36" t="s">
        <v>270</v>
      </c>
      <c r="Y52" s="36" t="s">
        <v>270</v>
      </c>
      <c r="Z52" s="36" t="s">
        <v>270</v>
      </c>
      <c r="AA52" s="7" t="s">
        <v>270</v>
      </c>
      <c r="AB52" s="7" t="s">
        <v>270</v>
      </c>
      <c r="AC52" s="7" t="s">
        <v>270</v>
      </c>
      <c r="AD52" s="7" t="s">
        <v>270</v>
      </c>
      <c r="AE52" s="7" t="s">
        <v>270</v>
      </c>
      <c r="AF52" s="7" t="s">
        <v>270</v>
      </c>
      <c r="AG52" s="7" t="s">
        <v>270</v>
      </c>
      <c r="AH52" s="7" t="s">
        <v>269</v>
      </c>
      <c r="AI52" s="7" t="s">
        <v>270</v>
      </c>
      <c r="AJ52" s="60" t="s">
        <v>270</v>
      </c>
      <c r="AK52" s="60" t="s">
        <v>2092</v>
      </c>
    </row>
    <row r="53" spans="1:37" ht="306" x14ac:dyDescent="0.45">
      <c r="A53" s="61" t="s">
        <v>556</v>
      </c>
      <c r="B53" s="59" t="s">
        <v>557</v>
      </c>
      <c r="C53" s="130">
        <v>2020</v>
      </c>
      <c r="D53" s="63">
        <v>43970</v>
      </c>
      <c r="E53" s="37" t="s">
        <v>558</v>
      </c>
      <c r="F53" s="127" t="str">
        <f>HYPERLINK(Table2[[#This Row],[URL-not hyperlinked]])</f>
        <v>https://www.archivesofpathology.org/doi/abs/10.5858/arpa.2020-0232-SA</v>
      </c>
      <c r="G53" s="36" t="s">
        <v>121</v>
      </c>
      <c r="H53" s="36" t="s">
        <v>118</v>
      </c>
      <c r="I53" s="70" t="s">
        <v>559</v>
      </c>
      <c r="J53" s="36" t="s">
        <v>560</v>
      </c>
      <c r="K53" s="36">
        <v>2020</v>
      </c>
      <c r="L53" s="36" t="s">
        <v>2101</v>
      </c>
      <c r="M53" s="36" t="s">
        <v>561</v>
      </c>
      <c r="O53" s="36" t="s">
        <v>269</v>
      </c>
      <c r="P53" s="36" t="s">
        <v>269</v>
      </c>
      <c r="Q53" s="36" t="s">
        <v>270</v>
      </c>
      <c r="R53" s="26" t="s">
        <v>270</v>
      </c>
      <c r="S53" s="7" t="s">
        <v>39</v>
      </c>
      <c r="T53" s="36">
        <v>27</v>
      </c>
      <c r="U53" s="36" t="s">
        <v>269</v>
      </c>
      <c r="V53" s="36" t="s">
        <v>270</v>
      </c>
      <c r="W53" s="7" t="s">
        <v>270</v>
      </c>
      <c r="X53" s="36" t="s">
        <v>269</v>
      </c>
      <c r="Y53" s="36" t="s">
        <v>270</v>
      </c>
      <c r="Z53" s="36" t="s">
        <v>269</v>
      </c>
      <c r="AA53" s="7" t="s">
        <v>269</v>
      </c>
      <c r="AB53" s="7" t="s">
        <v>270</v>
      </c>
      <c r="AC53" s="7" t="s">
        <v>270</v>
      </c>
      <c r="AD53" s="7" t="s">
        <v>270</v>
      </c>
      <c r="AE53" s="7" t="s">
        <v>269</v>
      </c>
      <c r="AF53" s="7" t="s">
        <v>270</v>
      </c>
      <c r="AG53" s="7" t="s">
        <v>270</v>
      </c>
      <c r="AH53" s="7" t="s">
        <v>270</v>
      </c>
      <c r="AI53" s="7" t="s">
        <v>270</v>
      </c>
      <c r="AJ53" s="39" t="s">
        <v>270</v>
      </c>
      <c r="AK53" s="60" t="s">
        <v>2092</v>
      </c>
    </row>
    <row r="54" spans="1:37" ht="369.75" x14ac:dyDescent="0.45">
      <c r="A54" s="61" t="s">
        <v>397</v>
      </c>
      <c r="B54" s="62" t="s">
        <v>398</v>
      </c>
      <c r="C54" s="63">
        <v>43963</v>
      </c>
      <c r="D54" s="63">
        <v>43966</v>
      </c>
      <c r="E54" s="37" t="s">
        <v>399</v>
      </c>
      <c r="F54" s="127" t="str">
        <f>HYPERLINK(Table2[[#This Row],[URL-not hyperlinked]])</f>
        <v>https://doi.org/10.1097/inf.0000000000002740</v>
      </c>
      <c r="G54" s="36" t="s">
        <v>121</v>
      </c>
      <c r="H54" s="36" t="s">
        <v>118</v>
      </c>
      <c r="I54" s="70" t="s">
        <v>400</v>
      </c>
      <c r="J54" s="36" t="s">
        <v>401</v>
      </c>
      <c r="K54" s="36">
        <v>2020</v>
      </c>
      <c r="L54" s="36" t="s">
        <v>2101</v>
      </c>
      <c r="M54" s="36" t="s">
        <v>402</v>
      </c>
      <c r="O54" s="36" t="s">
        <v>270</v>
      </c>
      <c r="P54" s="36" t="s">
        <v>269</v>
      </c>
      <c r="Q54" s="36" t="s">
        <v>270</v>
      </c>
      <c r="R54" s="26" t="s">
        <v>270</v>
      </c>
      <c r="S54" s="7" t="s">
        <v>39</v>
      </c>
      <c r="T54" s="36">
        <v>25</v>
      </c>
      <c r="U54" s="36" t="s">
        <v>270</v>
      </c>
      <c r="V54" s="36" t="s">
        <v>270</v>
      </c>
      <c r="W54" s="7" t="s">
        <v>270</v>
      </c>
      <c r="X54" s="36" t="s">
        <v>270</v>
      </c>
      <c r="Y54" s="36" t="s">
        <v>270</v>
      </c>
      <c r="Z54" s="36" t="s">
        <v>269</v>
      </c>
      <c r="AA54" s="7" t="s">
        <v>269</v>
      </c>
      <c r="AB54" s="7" t="s">
        <v>270</v>
      </c>
      <c r="AC54" s="7" t="s">
        <v>270</v>
      </c>
      <c r="AD54" s="7" t="s">
        <v>269</v>
      </c>
      <c r="AE54" s="7" t="s">
        <v>270</v>
      </c>
      <c r="AF54" s="7" t="s">
        <v>270</v>
      </c>
      <c r="AG54" s="7" t="s">
        <v>270</v>
      </c>
      <c r="AH54" s="7" t="s">
        <v>270</v>
      </c>
      <c r="AI54" s="7" t="s">
        <v>270</v>
      </c>
      <c r="AJ54" s="39" t="s">
        <v>270</v>
      </c>
      <c r="AK54" s="60" t="s">
        <v>2092</v>
      </c>
    </row>
    <row r="55" spans="1:37" ht="42.75" x14ac:dyDescent="0.45">
      <c r="A55" s="61" t="s">
        <v>444</v>
      </c>
      <c r="B55" s="59" t="s">
        <v>289</v>
      </c>
      <c r="C55" s="63">
        <v>43963</v>
      </c>
      <c r="D55" s="63">
        <v>43965</v>
      </c>
      <c r="E55" s="37" t="s">
        <v>445</v>
      </c>
      <c r="F55" s="127" t="str">
        <f>HYPERLINK(Table2[[#This Row],[URL-not hyperlinked]])</f>
        <v>https://doi.org/10.1542/peds.2020-1081</v>
      </c>
      <c r="G55" s="36" t="s">
        <v>122</v>
      </c>
      <c r="H55" s="36" t="s">
        <v>123</v>
      </c>
      <c r="I55" s="70" t="s">
        <v>446</v>
      </c>
      <c r="J55" s="36" t="s">
        <v>447</v>
      </c>
      <c r="K55" s="36">
        <v>2020</v>
      </c>
      <c r="L55" s="36" t="s">
        <v>2101</v>
      </c>
      <c r="M55" s="36" t="s">
        <v>448</v>
      </c>
      <c r="O55" s="36" t="s">
        <v>270</v>
      </c>
      <c r="P55" s="36" t="s">
        <v>269</v>
      </c>
      <c r="Q55" s="36" t="s">
        <v>270</v>
      </c>
      <c r="R55" s="26" t="s">
        <v>270</v>
      </c>
      <c r="S55" s="7" t="s">
        <v>114</v>
      </c>
      <c r="T55" s="36" t="s">
        <v>270</v>
      </c>
      <c r="U55" s="36" t="s">
        <v>270</v>
      </c>
      <c r="V55" s="36" t="s">
        <v>270</v>
      </c>
      <c r="W55" s="7" t="s">
        <v>270</v>
      </c>
      <c r="X55" s="36" t="s">
        <v>270</v>
      </c>
      <c r="Y55" s="36" t="s">
        <v>270</v>
      </c>
      <c r="Z55" s="36" t="s">
        <v>270</v>
      </c>
      <c r="AA55" s="7" t="s">
        <v>270</v>
      </c>
      <c r="AB55" s="7" t="s">
        <v>270</v>
      </c>
      <c r="AC55" s="7" t="s">
        <v>270</v>
      </c>
      <c r="AD55" s="7" t="s">
        <v>270</v>
      </c>
      <c r="AE55" s="7" t="s">
        <v>270</v>
      </c>
      <c r="AF55" s="7" t="s">
        <v>270</v>
      </c>
      <c r="AG55" s="7" t="s">
        <v>270</v>
      </c>
      <c r="AH55" s="7" t="s">
        <v>270</v>
      </c>
      <c r="AI55" s="7" t="s">
        <v>270</v>
      </c>
      <c r="AJ55" s="39" t="s">
        <v>270</v>
      </c>
      <c r="AK55" s="60" t="s">
        <v>2092</v>
      </c>
    </row>
    <row r="56" spans="1:37" ht="42.75" x14ac:dyDescent="0.45">
      <c r="A56" s="58" t="s">
        <v>449</v>
      </c>
      <c r="B56" s="62" t="s">
        <v>289</v>
      </c>
      <c r="C56" s="63">
        <v>43963</v>
      </c>
      <c r="D56" s="65">
        <v>43965</v>
      </c>
      <c r="E56" s="37" t="s">
        <v>450</v>
      </c>
      <c r="F56" s="127" t="str">
        <f>HYPERLINK(Table2[[#This Row],[URL-not hyperlinked]])</f>
        <v>https://doi.org/10.1183/13993003.01241-2020</v>
      </c>
      <c r="G56" s="36" t="s">
        <v>122</v>
      </c>
      <c r="H56" s="36" t="s">
        <v>116</v>
      </c>
      <c r="I56" s="70" t="s">
        <v>451</v>
      </c>
      <c r="J56" s="36" t="s">
        <v>452</v>
      </c>
      <c r="K56" s="36">
        <v>2020</v>
      </c>
      <c r="L56" s="36" t="s">
        <v>2101</v>
      </c>
      <c r="M56" s="36" t="s">
        <v>453</v>
      </c>
      <c r="O56" s="36" t="s">
        <v>270</v>
      </c>
      <c r="P56" s="36" t="s">
        <v>269</v>
      </c>
      <c r="Q56" s="36" t="s">
        <v>270</v>
      </c>
      <c r="R56" s="26" t="s">
        <v>270</v>
      </c>
      <c r="S56" s="7" t="s">
        <v>114</v>
      </c>
      <c r="T56" s="36" t="s">
        <v>270</v>
      </c>
      <c r="U56" s="36" t="s">
        <v>270</v>
      </c>
      <c r="V56" s="36" t="s">
        <v>270</v>
      </c>
      <c r="W56" s="7" t="s">
        <v>270</v>
      </c>
      <c r="X56" s="36" t="s">
        <v>270</v>
      </c>
      <c r="Y56" s="36" t="s">
        <v>270</v>
      </c>
      <c r="Z56" s="36" t="s">
        <v>270</v>
      </c>
      <c r="AA56" s="7" t="s">
        <v>270</v>
      </c>
      <c r="AB56" s="7" t="s">
        <v>270</v>
      </c>
      <c r="AC56" s="7" t="s">
        <v>270</v>
      </c>
      <c r="AD56" s="7" t="s">
        <v>270</v>
      </c>
      <c r="AE56" s="7" t="s">
        <v>270</v>
      </c>
      <c r="AF56" s="7" t="s">
        <v>270</v>
      </c>
      <c r="AG56" s="7" t="s">
        <v>270</v>
      </c>
      <c r="AH56" s="7" t="s">
        <v>270</v>
      </c>
      <c r="AI56" s="7" t="s">
        <v>270</v>
      </c>
      <c r="AJ56" s="39" t="s">
        <v>270</v>
      </c>
      <c r="AK56" s="60" t="s">
        <v>2092</v>
      </c>
    </row>
    <row r="57" spans="1:37" ht="42.75" x14ac:dyDescent="0.45">
      <c r="A57" s="58" t="s">
        <v>454</v>
      </c>
      <c r="B57" s="59" t="s">
        <v>455</v>
      </c>
      <c r="C57" s="65">
        <v>43963</v>
      </c>
      <c r="D57" s="65">
        <v>43965</v>
      </c>
      <c r="E57" s="37" t="s">
        <v>456</v>
      </c>
      <c r="F57" s="127" t="str">
        <f>HYPERLINK(Table2[[#This Row],[URL-not hyperlinked]])</f>
        <v>https://doi.org/10.1177/1093526620925569</v>
      </c>
      <c r="G57" s="36" t="s">
        <v>117</v>
      </c>
      <c r="H57" s="36" t="s">
        <v>118</v>
      </c>
      <c r="I57" s="70" t="s">
        <v>457</v>
      </c>
      <c r="J57" s="36" t="s">
        <v>458</v>
      </c>
      <c r="K57" s="36">
        <v>2020</v>
      </c>
      <c r="L57" s="36" t="s">
        <v>2101</v>
      </c>
      <c r="M57" s="36" t="s">
        <v>459</v>
      </c>
      <c r="O57" s="36" t="s">
        <v>269</v>
      </c>
      <c r="P57" s="36" t="s">
        <v>270</v>
      </c>
      <c r="Q57" s="36" t="s">
        <v>270</v>
      </c>
      <c r="R57" s="26" t="s">
        <v>270</v>
      </c>
      <c r="S57" s="7" t="s">
        <v>119</v>
      </c>
      <c r="T57" s="36">
        <v>20</v>
      </c>
      <c r="U57" s="36" t="s">
        <v>269</v>
      </c>
      <c r="V57" s="36" t="s">
        <v>270</v>
      </c>
      <c r="W57" s="7" t="s">
        <v>269</v>
      </c>
      <c r="X57" s="36" t="s">
        <v>269</v>
      </c>
      <c r="Y57" s="36" t="s">
        <v>270</v>
      </c>
      <c r="Z57" s="36" t="s">
        <v>270</v>
      </c>
      <c r="AA57" s="7" t="s">
        <v>270</v>
      </c>
      <c r="AB57" s="7" t="s">
        <v>270</v>
      </c>
      <c r="AC57" s="7" t="s">
        <v>270</v>
      </c>
      <c r="AD57" s="7" t="s">
        <v>270</v>
      </c>
      <c r="AE57" s="7" t="s">
        <v>270</v>
      </c>
      <c r="AF57" s="7" t="s">
        <v>270</v>
      </c>
      <c r="AG57" s="7" t="s">
        <v>270</v>
      </c>
      <c r="AH57" s="7" t="s">
        <v>270</v>
      </c>
      <c r="AI57" s="7" t="s">
        <v>270</v>
      </c>
      <c r="AJ57" s="39" t="s">
        <v>270</v>
      </c>
      <c r="AK57" s="60" t="s">
        <v>2092</v>
      </c>
    </row>
    <row r="58" spans="1:37" ht="39.4" x14ac:dyDescent="0.45">
      <c r="A58" s="58" t="s">
        <v>460</v>
      </c>
      <c r="B58" s="62" t="s">
        <v>461</v>
      </c>
      <c r="C58" s="65">
        <v>43963</v>
      </c>
      <c r="D58" s="65">
        <v>43964</v>
      </c>
      <c r="E58" s="37" t="s">
        <v>462</v>
      </c>
      <c r="F58" s="127" t="str">
        <f>HYPERLINK(Table2[[#This Row],[URL-not hyperlinked]])</f>
        <v>https://doi.org/10.1002/oby.22878</v>
      </c>
      <c r="G58" s="36" t="s">
        <v>120</v>
      </c>
      <c r="H58" s="36" t="s">
        <v>118</v>
      </c>
      <c r="I58" s="70" t="s">
        <v>463</v>
      </c>
      <c r="J58" s="36" t="s">
        <v>464</v>
      </c>
      <c r="K58" s="36">
        <v>2020</v>
      </c>
      <c r="L58" s="36" t="s">
        <v>2101</v>
      </c>
      <c r="M58" s="36" t="s">
        <v>465</v>
      </c>
      <c r="O58" s="36" t="s">
        <v>270</v>
      </c>
      <c r="P58" s="36" t="s">
        <v>269</v>
      </c>
      <c r="Q58" s="36" t="s">
        <v>270</v>
      </c>
      <c r="R58" s="26" t="s">
        <v>270</v>
      </c>
      <c r="S58" s="7" t="s">
        <v>119</v>
      </c>
      <c r="T58" s="36" t="s">
        <v>466</v>
      </c>
      <c r="U58" s="36" t="s">
        <v>270</v>
      </c>
      <c r="V58" s="36" t="s">
        <v>270</v>
      </c>
      <c r="W58" s="7" t="s">
        <v>270</v>
      </c>
      <c r="X58" s="36" t="s">
        <v>270</v>
      </c>
      <c r="Y58" s="36" t="s">
        <v>270</v>
      </c>
      <c r="Z58" s="36" t="s">
        <v>270</v>
      </c>
      <c r="AA58" s="7" t="s">
        <v>269</v>
      </c>
      <c r="AB58" s="7" t="s">
        <v>270</v>
      </c>
      <c r="AC58" s="7" t="s">
        <v>269</v>
      </c>
      <c r="AD58" s="7" t="s">
        <v>269</v>
      </c>
      <c r="AE58" s="7" t="s">
        <v>270</v>
      </c>
      <c r="AF58" s="7" t="s">
        <v>270</v>
      </c>
      <c r="AG58" s="7" t="s">
        <v>270</v>
      </c>
      <c r="AH58" s="7" t="s">
        <v>270</v>
      </c>
      <c r="AI58" s="7" t="s">
        <v>270</v>
      </c>
      <c r="AJ58" s="39" t="s">
        <v>270</v>
      </c>
      <c r="AK58" s="60" t="s">
        <v>2092</v>
      </c>
    </row>
    <row r="59" spans="1:37" ht="114.75" x14ac:dyDescent="0.45">
      <c r="A59" s="58" t="s">
        <v>467</v>
      </c>
      <c r="B59" s="62" t="s">
        <v>468</v>
      </c>
      <c r="C59" s="65">
        <v>43963</v>
      </c>
      <c r="D59" s="65">
        <v>43964</v>
      </c>
      <c r="E59" s="37" t="s">
        <v>469</v>
      </c>
      <c r="F59" s="127" t="str">
        <f>HYPERLINK(Table2[[#This Row],[URL-not hyperlinked]])</f>
        <v>https://doi.org/10.1093/ibd/izaa109</v>
      </c>
      <c r="G59" s="36" t="s">
        <v>117</v>
      </c>
      <c r="H59" s="36" t="s">
        <v>118</v>
      </c>
      <c r="I59" s="70" t="s">
        <v>470</v>
      </c>
      <c r="J59" s="36" t="s">
        <v>471</v>
      </c>
      <c r="K59" s="36">
        <v>2020</v>
      </c>
      <c r="L59" s="36" t="s">
        <v>2101</v>
      </c>
      <c r="M59" s="36" t="s">
        <v>472</v>
      </c>
      <c r="O59" s="36" t="s">
        <v>269</v>
      </c>
      <c r="P59" s="36" t="s">
        <v>270</v>
      </c>
      <c r="Q59" s="36" t="s">
        <v>270</v>
      </c>
      <c r="R59" s="26" t="s">
        <v>270</v>
      </c>
      <c r="S59" s="7" t="s">
        <v>119</v>
      </c>
      <c r="T59" s="36">
        <v>1</v>
      </c>
      <c r="U59" s="36" t="s">
        <v>269</v>
      </c>
      <c r="V59" s="36" t="s">
        <v>270</v>
      </c>
      <c r="W59" s="7" t="s">
        <v>270</v>
      </c>
      <c r="X59" s="36" t="s">
        <v>269</v>
      </c>
      <c r="Y59" s="36" t="s">
        <v>269</v>
      </c>
      <c r="Z59" s="36" t="s">
        <v>270</v>
      </c>
      <c r="AA59" s="7" t="s">
        <v>270</v>
      </c>
      <c r="AB59" s="7" t="s">
        <v>270</v>
      </c>
      <c r="AC59" s="7" t="s">
        <v>270</v>
      </c>
      <c r="AD59" s="7" t="s">
        <v>270</v>
      </c>
      <c r="AE59" s="7" t="s">
        <v>270</v>
      </c>
      <c r="AF59" s="7" t="s">
        <v>270</v>
      </c>
      <c r="AG59" s="7" t="s">
        <v>270</v>
      </c>
      <c r="AH59" s="7" t="s">
        <v>270</v>
      </c>
      <c r="AI59" s="7" t="s">
        <v>270</v>
      </c>
      <c r="AJ59" s="39" t="s">
        <v>270</v>
      </c>
      <c r="AK59" s="60" t="s">
        <v>2092</v>
      </c>
    </row>
    <row r="60" spans="1:37" ht="127.5" x14ac:dyDescent="0.45">
      <c r="A60" s="61" t="s">
        <v>562</v>
      </c>
      <c r="B60" s="62" t="s">
        <v>563</v>
      </c>
      <c r="C60" s="63">
        <v>43962</v>
      </c>
      <c r="D60" s="63">
        <v>43970</v>
      </c>
      <c r="E60" s="37" t="s">
        <v>564</v>
      </c>
      <c r="F60" s="127" t="str">
        <f>HYPERLINK(Table2[[#This Row],[URL-not hyperlinked]])</f>
        <v>https://www.mattioli1885journals.com/index.php/actabiomedica/article/view/9743</v>
      </c>
      <c r="G60" s="36" t="s">
        <v>120</v>
      </c>
      <c r="H60" s="36" t="s">
        <v>118</v>
      </c>
      <c r="I60" s="70" t="s">
        <v>565</v>
      </c>
      <c r="J60" s="36" t="s">
        <v>275</v>
      </c>
      <c r="K60" s="36">
        <v>2020</v>
      </c>
      <c r="L60" s="36" t="s">
        <v>2101</v>
      </c>
      <c r="M60" s="36" t="s">
        <v>566</v>
      </c>
      <c r="O60" s="36" t="s">
        <v>269</v>
      </c>
      <c r="P60" s="36" t="s">
        <v>270</v>
      </c>
      <c r="Q60" s="36" t="s">
        <v>270</v>
      </c>
      <c r="R60" s="26" t="s">
        <v>270</v>
      </c>
      <c r="S60" s="7" t="s">
        <v>119</v>
      </c>
      <c r="T60" s="36">
        <v>4</v>
      </c>
      <c r="U60" s="36" t="s">
        <v>270</v>
      </c>
      <c r="V60" s="36" t="s">
        <v>270</v>
      </c>
      <c r="W60" s="7" t="s">
        <v>270</v>
      </c>
      <c r="X60" s="36" t="s">
        <v>269</v>
      </c>
      <c r="Y60" s="36" t="s">
        <v>270</v>
      </c>
      <c r="Z60" s="36" t="s">
        <v>270</v>
      </c>
      <c r="AA60" s="7" t="s">
        <v>270</v>
      </c>
      <c r="AB60" s="7" t="s">
        <v>270</v>
      </c>
      <c r="AC60" s="7" t="s">
        <v>270</v>
      </c>
      <c r="AD60" s="7" t="s">
        <v>270</v>
      </c>
      <c r="AE60" s="7" t="s">
        <v>270</v>
      </c>
      <c r="AF60" s="7" t="s">
        <v>270</v>
      </c>
      <c r="AG60" s="7" t="s">
        <v>270</v>
      </c>
      <c r="AH60" s="7" t="s">
        <v>270</v>
      </c>
      <c r="AI60" s="7" t="s">
        <v>270</v>
      </c>
      <c r="AJ60" s="39" t="s">
        <v>270</v>
      </c>
      <c r="AK60" s="60" t="s">
        <v>2092</v>
      </c>
    </row>
    <row r="61" spans="1:37" ht="71.25" x14ac:dyDescent="0.45">
      <c r="A61" s="58" t="s">
        <v>567</v>
      </c>
      <c r="B61" s="62" t="s">
        <v>122</v>
      </c>
      <c r="C61" s="65">
        <v>43962</v>
      </c>
      <c r="D61" s="65">
        <v>43970</v>
      </c>
      <c r="E61" s="37" t="s">
        <v>568</v>
      </c>
      <c r="F61" s="127" t="str">
        <f>HYPERLINK(Table2[[#This Row],[URL-not hyperlinked]])</f>
        <v>https://www.mattioli1885journals.com/index.php/actabiomedica/article/view/9550</v>
      </c>
      <c r="G61" s="36" t="s">
        <v>120</v>
      </c>
      <c r="H61" s="36" t="s">
        <v>118</v>
      </c>
      <c r="I61" s="70" t="s">
        <v>569</v>
      </c>
      <c r="J61" s="36" t="s">
        <v>275</v>
      </c>
      <c r="K61" s="36">
        <v>2020</v>
      </c>
      <c r="L61" s="36" t="s">
        <v>2101</v>
      </c>
      <c r="M61" s="36" t="s">
        <v>570</v>
      </c>
      <c r="O61" s="36" t="s">
        <v>270</v>
      </c>
      <c r="P61" s="36" t="s">
        <v>269</v>
      </c>
      <c r="Q61" s="36" t="s">
        <v>270</v>
      </c>
      <c r="R61" s="26" t="s">
        <v>270</v>
      </c>
      <c r="S61" s="7" t="s">
        <v>119</v>
      </c>
      <c r="T61" s="36" t="s">
        <v>555</v>
      </c>
      <c r="U61" s="36" t="s">
        <v>270</v>
      </c>
      <c r="V61" s="36" t="s">
        <v>270</v>
      </c>
      <c r="W61" s="7" t="s">
        <v>270</v>
      </c>
      <c r="X61" s="36" t="s">
        <v>270</v>
      </c>
      <c r="Y61" s="36" t="s">
        <v>270</v>
      </c>
      <c r="Z61" s="36" t="s">
        <v>270</v>
      </c>
      <c r="AA61" s="7" t="s">
        <v>269</v>
      </c>
      <c r="AB61" s="7" t="s">
        <v>270</v>
      </c>
      <c r="AC61" s="7" t="s">
        <v>270</v>
      </c>
      <c r="AD61" s="7" t="s">
        <v>270</v>
      </c>
      <c r="AE61" s="7" t="s">
        <v>270</v>
      </c>
      <c r="AF61" s="7" t="s">
        <v>270</v>
      </c>
      <c r="AG61" s="7" t="s">
        <v>270</v>
      </c>
      <c r="AH61" s="7" t="s">
        <v>270</v>
      </c>
      <c r="AI61" s="7" t="s">
        <v>270</v>
      </c>
      <c r="AJ61" s="39" t="s">
        <v>270</v>
      </c>
      <c r="AK61" s="60" t="s">
        <v>2092</v>
      </c>
    </row>
    <row r="62" spans="1:37" ht="71.25" x14ac:dyDescent="0.45">
      <c r="A62" s="58" t="s">
        <v>571</v>
      </c>
      <c r="B62" s="59" t="s">
        <v>122</v>
      </c>
      <c r="C62" s="65">
        <v>43962</v>
      </c>
      <c r="D62" s="65">
        <v>43970</v>
      </c>
      <c r="E62" s="37" t="s">
        <v>572</v>
      </c>
      <c r="F62" s="127" t="str">
        <f>HYPERLINK(Table2[[#This Row],[URL-not hyperlinked]])</f>
        <v>https://www.mattioli1885journals.com/index.php/actabiomedica/article/view/9563</v>
      </c>
      <c r="G62" s="36" t="s">
        <v>120</v>
      </c>
      <c r="H62" s="36" t="s">
        <v>118</v>
      </c>
      <c r="I62" s="70" t="s">
        <v>573</v>
      </c>
      <c r="J62" s="36" t="s">
        <v>275</v>
      </c>
      <c r="K62" s="36">
        <v>2020</v>
      </c>
      <c r="L62" s="36" t="s">
        <v>2101</v>
      </c>
      <c r="M62" s="36" t="s">
        <v>574</v>
      </c>
      <c r="O62" s="36" t="s">
        <v>270</v>
      </c>
      <c r="P62" s="36" t="s">
        <v>269</v>
      </c>
      <c r="Q62" s="36" t="s">
        <v>270</v>
      </c>
      <c r="R62" s="26" t="s">
        <v>270</v>
      </c>
      <c r="S62" s="7" t="s">
        <v>119</v>
      </c>
      <c r="T62" s="36" t="s">
        <v>555</v>
      </c>
      <c r="U62" s="36" t="s">
        <v>270</v>
      </c>
      <c r="V62" s="36" t="s">
        <v>270</v>
      </c>
      <c r="W62" s="7" t="s">
        <v>270</v>
      </c>
      <c r="X62" s="36" t="s">
        <v>270</v>
      </c>
      <c r="Y62" s="36" t="s">
        <v>270</v>
      </c>
      <c r="Z62" s="36" t="s">
        <v>270</v>
      </c>
      <c r="AA62" s="7" t="s">
        <v>269</v>
      </c>
      <c r="AB62" s="7" t="s">
        <v>270</v>
      </c>
      <c r="AC62" s="7" t="s">
        <v>270</v>
      </c>
      <c r="AD62" s="7" t="s">
        <v>270</v>
      </c>
      <c r="AE62" s="7" t="s">
        <v>270</v>
      </c>
      <c r="AF62" s="7" t="s">
        <v>270</v>
      </c>
      <c r="AG62" s="7" t="s">
        <v>270</v>
      </c>
      <c r="AH62" s="7" t="s">
        <v>270</v>
      </c>
      <c r="AI62" s="7" t="s">
        <v>270</v>
      </c>
      <c r="AJ62" s="39" t="s">
        <v>270</v>
      </c>
      <c r="AK62" s="60" t="s">
        <v>2092</v>
      </c>
    </row>
    <row r="63" spans="1:37" ht="99.75" x14ac:dyDescent="0.45">
      <c r="A63" s="61" t="s">
        <v>722</v>
      </c>
      <c r="B63" s="59" t="s">
        <v>122</v>
      </c>
      <c r="C63" s="63">
        <v>43962</v>
      </c>
      <c r="D63" s="63">
        <v>43966</v>
      </c>
      <c r="E63" s="57" t="s">
        <v>723</v>
      </c>
      <c r="F63" s="127" t="str">
        <f>HYPERLINK(Table2[[#This Row],[URL-not hyperlinked]])</f>
        <v>https://journals.lww.com/jcraniofacialsurgery/Citation/9000/Considerations_for_Pediatric_Craniofacial_Surgeons.93777.aspx</v>
      </c>
      <c r="G63" s="36" t="s">
        <v>117</v>
      </c>
      <c r="H63" s="36" t="s">
        <v>123</v>
      </c>
      <c r="I63" s="70" t="s">
        <v>724</v>
      </c>
      <c r="J63" s="36" t="s">
        <v>725</v>
      </c>
      <c r="K63" s="36">
        <v>2020</v>
      </c>
      <c r="L63" s="36" t="s">
        <v>2101</v>
      </c>
      <c r="M63" s="36" t="s">
        <v>726</v>
      </c>
      <c r="O63" s="36" t="s">
        <v>270</v>
      </c>
      <c r="P63" s="36" t="s">
        <v>270</v>
      </c>
      <c r="Q63" s="36" t="s">
        <v>270</v>
      </c>
      <c r="R63" s="26" t="s">
        <v>269</v>
      </c>
      <c r="S63" s="7" t="s">
        <v>119</v>
      </c>
      <c r="T63" s="36" t="s">
        <v>555</v>
      </c>
      <c r="U63" s="36" t="s">
        <v>270</v>
      </c>
      <c r="V63" s="36" t="s">
        <v>270</v>
      </c>
      <c r="W63" s="7" t="s">
        <v>270</v>
      </c>
      <c r="X63" s="36" t="s">
        <v>270</v>
      </c>
      <c r="Y63" s="36" t="s">
        <v>270</v>
      </c>
      <c r="Z63" s="36" t="s">
        <v>270</v>
      </c>
      <c r="AA63" s="7" t="s">
        <v>270</v>
      </c>
      <c r="AB63" s="7" t="s">
        <v>270</v>
      </c>
      <c r="AC63" s="7" t="s">
        <v>270</v>
      </c>
      <c r="AD63" s="7" t="s">
        <v>270</v>
      </c>
      <c r="AE63" s="7" t="s">
        <v>270</v>
      </c>
      <c r="AF63" s="7" t="s">
        <v>270</v>
      </c>
      <c r="AG63" s="7" t="s">
        <v>270</v>
      </c>
      <c r="AH63" s="7" t="s">
        <v>269</v>
      </c>
      <c r="AI63" s="7" t="s">
        <v>270</v>
      </c>
      <c r="AJ63" s="60" t="s">
        <v>270</v>
      </c>
      <c r="AK63" s="60" t="s">
        <v>2092</v>
      </c>
    </row>
    <row r="64" spans="1:37" ht="67.5" x14ac:dyDescent="0.45">
      <c r="A64" s="64" t="s">
        <v>830</v>
      </c>
      <c r="B64" s="59" t="s">
        <v>122</v>
      </c>
      <c r="C64" s="65">
        <v>43962</v>
      </c>
      <c r="D64" s="65">
        <v>43964</v>
      </c>
      <c r="E64" s="57" t="s">
        <v>831</v>
      </c>
      <c r="F64" s="127" t="str">
        <f>HYPERLINK(Table2[[#This Row],[URL-not hyperlinked]])</f>
        <v>https://www.ncbi.nlm.nih.gov/pmc/articles/PMC7213539/</v>
      </c>
      <c r="G64" s="36" t="s">
        <v>121</v>
      </c>
      <c r="H64" s="36" t="s">
        <v>118</v>
      </c>
      <c r="I64" s="70" t="s">
        <v>832</v>
      </c>
      <c r="J64" s="36" t="s">
        <v>833</v>
      </c>
      <c r="K64" s="36">
        <v>2020</v>
      </c>
      <c r="L64" s="36" t="s">
        <v>2101</v>
      </c>
      <c r="M64" s="36" t="s">
        <v>834</v>
      </c>
      <c r="O64" s="36" t="s">
        <v>270</v>
      </c>
      <c r="P64" s="36" t="s">
        <v>270</v>
      </c>
      <c r="Q64" s="36" t="s">
        <v>270</v>
      </c>
      <c r="R64" s="26" t="s">
        <v>269</v>
      </c>
      <c r="S64" s="7" t="s">
        <v>39</v>
      </c>
      <c r="T64" s="36" t="s">
        <v>555</v>
      </c>
      <c r="U64" s="36" t="s">
        <v>270</v>
      </c>
      <c r="V64" s="36" t="s">
        <v>270</v>
      </c>
      <c r="W64" s="7" t="s">
        <v>270</v>
      </c>
      <c r="X64" s="36" t="s">
        <v>270</v>
      </c>
      <c r="Y64" s="36" t="s">
        <v>270</v>
      </c>
      <c r="Z64" s="36" t="s">
        <v>270</v>
      </c>
      <c r="AA64" s="7" t="s">
        <v>270</v>
      </c>
      <c r="AB64" s="7" t="s">
        <v>270</v>
      </c>
      <c r="AC64" s="7" t="s">
        <v>270</v>
      </c>
      <c r="AD64" s="7" t="s">
        <v>270</v>
      </c>
      <c r="AE64" s="7" t="s">
        <v>270</v>
      </c>
      <c r="AF64" s="7" t="s">
        <v>270</v>
      </c>
      <c r="AG64" s="7" t="s">
        <v>270</v>
      </c>
      <c r="AH64" s="7" t="s">
        <v>269</v>
      </c>
      <c r="AI64" s="7" t="s">
        <v>270</v>
      </c>
      <c r="AJ64" s="60" t="s">
        <v>270</v>
      </c>
      <c r="AK64" s="60" t="s">
        <v>2092</v>
      </c>
    </row>
    <row r="65" spans="1:37" ht="57" x14ac:dyDescent="0.45">
      <c r="A65" s="61" t="s">
        <v>623</v>
      </c>
      <c r="B65" s="62" t="s">
        <v>122</v>
      </c>
      <c r="C65" s="130">
        <v>2020</v>
      </c>
      <c r="D65" s="63">
        <v>43968</v>
      </c>
      <c r="E65" s="37" t="s">
        <v>624</v>
      </c>
      <c r="F65" s="127" t="str">
        <f>HYPERLINK(Table2[[#This Row],[URL-not hyperlinked]])</f>
        <v>https://www.jpeds.com/article/S0022-3476(20)30587-4/fulltext</v>
      </c>
      <c r="G65" s="36" t="s">
        <v>121</v>
      </c>
      <c r="H65" s="36" t="s">
        <v>116</v>
      </c>
      <c r="I65" s="70" t="s">
        <v>625</v>
      </c>
      <c r="J65" s="36" t="s">
        <v>386</v>
      </c>
      <c r="K65" s="36">
        <v>2020</v>
      </c>
      <c r="L65" s="36" t="s">
        <v>2101</v>
      </c>
      <c r="M65" s="36" t="s">
        <v>626</v>
      </c>
      <c r="O65" s="36" t="s">
        <v>270</v>
      </c>
      <c r="P65" s="36" t="s">
        <v>270</v>
      </c>
      <c r="Q65" s="36" t="s">
        <v>270</v>
      </c>
      <c r="R65" s="26" t="s">
        <v>269</v>
      </c>
      <c r="S65" s="7" t="s">
        <v>39</v>
      </c>
      <c r="T65" s="36" t="s">
        <v>555</v>
      </c>
      <c r="U65" s="36" t="s">
        <v>270</v>
      </c>
      <c r="V65" s="36" t="s">
        <v>270</v>
      </c>
      <c r="W65" s="7" t="s">
        <v>270</v>
      </c>
      <c r="X65" s="36" t="s">
        <v>270</v>
      </c>
      <c r="Y65" s="36" t="s">
        <v>270</v>
      </c>
      <c r="Z65" s="36" t="s">
        <v>270</v>
      </c>
      <c r="AA65" s="7" t="s">
        <v>270</v>
      </c>
      <c r="AB65" s="7" t="s">
        <v>270</v>
      </c>
      <c r="AC65" s="7" t="s">
        <v>270</v>
      </c>
      <c r="AD65" s="7" t="s">
        <v>270</v>
      </c>
      <c r="AE65" s="7" t="s">
        <v>270</v>
      </c>
      <c r="AF65" s="7" t="s">
        <v>270</v>
      </c>
      <c r="AG65" s="7" t="s">
        <v>270</v>
      </c>
      <c r="AH65" s="7" t="s">
        <v>269</v>
      </c>
      <c r="AI65" s="7" t="s">
        <v>270</v>
      </c>
      <c r="AJ65" s="39" t="s">
        <v>270</v>
      </c>
      <c r="AK65" s="60" t="s">
        <v>2092</v>
      </c>
    </row>
    <row r="66" spans="1:37" ht="153" x14ac:dyDescent="0.45">
      <c r="A66" s="61" t="s">
        <v>271</v>
      </c>
      <c r="B66" s="59" t="s">
        <v>272</v>
      </c>
      <c r="C66" s="63">
        <v>43962</v>
      </c>
      <c r="D66" s="63">
        <v>43970</v>
      </c>
      <c r="E66" s="37" t="s">
        <v>273</v>
      </c>
      <c r="F66" s="127" t="str">
        <f>HYPERLINK(Table2[[#This Row],[URL-not hyperlinked]])</f>
        <v>https://www.mattioli1885journals.com/index.php/actabiomedica/article/view/9655/8790</v>
      </c>
      <c r="G66" s="36" t="s">
        <v>115</v>
      </c>
      <c r="H66" s="36" t="s">
        <v>116</v>
      </c>
      <c r="I66" s="70" t="s">
        <v>274</v>
      </c>
      <c r="J66" s="36" t="s">
        <v>275</v>
      </c>
      <c r="K66" s="36">
        <v>2020</v>
      </c>
      <c r="L66" s="36" t="s">
        <v>2101</v>
      </c>
      <c r="M66" s="36" t="s">
        <v>276</v>
      </c>
      <c r="O66" s="36" t="s">
        <v>270</v>
      </c>
      <c r="P66" s="36" t="s">
        <v>269</v>
      </c>
      <c r="Q66" s="36" t="s">
        <v>270</v>
      </c>
      <c r="R66" s="26" t="s">
        <v>270</v>
      </c>
      <c r="S66" s="7" t="s">
        <v>114</v>
      </c>
      <c r="T66" s="36" t="s">
        <v>270</v>
      </c>
      <c r="U66" s="36" t="s">
        <v>270</v>
      </c>
      <c r="V66" s="36" t="s">
        <v>270</v>
      </c>
      <c r="W66" s="7" t="s">
        <v>270</v>
      </c>
      <c r="X66" s="36" t="s">
        <v>270</v>
      </c>
      <c r="Y66" s="36" t="s">
        <v>270</v>
      </c>
      <c r="Z66" s="36" t="s">
        <v>270</v>
      </c>
      <c r="AA66" s="7" t="s">
        <v>270</v>
      </c>
      <c r="AB66" s="7" t="s">
        <v>270</v>
      </c>
      <c r="AC66" s="7" t="s">
        <v>270</v>
      </c>
      <c r="AD66" s="7" t="s">
        <v>270</v>
      </c>
      <c r="AE66" s="7" t="s">
        <v>270</v>
      </c>
      <c r="AF66" s="7" t="s">
        <v>270</v>
      </c>
      <c r="AG66" s="7" t="s">
        <v>270</v>
      </c>
      <c r="AH66" s="7" t="s">
        <v>270</v>
      </c>
      <c r="AI66" s="7" t="s">
        <v>270</v>
      </c>
      <c r="AJ66" s="39" t="s">
        <v>270</v>
      </c>
      <c r="AK66" s="60" t="s">
        <v>2092</v>
      </c>
    </row>
    <row r="67" spans="1:37" ht="127.5" x14ac:dyDescent="0.45">
      <c r="A67" s="58" t="s">
        <v>277</v>
      </c>
      <c r="B67" s="62" t="s">
        <v>278</v>
      </c>
      <c r="C67" s="65">
        <v>43962</v>
      </c>
      <c r="D67" s="65">
        <v>43970</v>
      </c>
      <c r="E67" s="37" t="s">
        <v>279</v>
      </c>
      <c r="F67" s="127" t="str">
        <f>HYPERLINK(Table2[[#This Row],[URL-not hyperlinked]])</f>
        <v>https://www.mattioli1885journals.com/index.php/actabiomedica/article/view/9586/8759</v>
      </c>
      <c r="G67" s="36" t="s">
        <v>115</v>
      </c>
      <c r="H67" s="36" t="s">
        <v>116</v>
      </c>
      <c r="I67" s="70" t="s">
        <v>280</v>
      </c>
      <c r="J67" s="36" t="s">
        <v>275</v>
      </c>
      <c r="K67" s="36">
        <v>2020</v>
      </c>
      <c r="L67" s="36" t="s">
        <v>2101</v>
      </c>
      <c r="M67" s="36" t="s">
        <v>281</v>
      </c>
      <c r="O67" s="36" t="s">
        <v>270</v>
      </c>
      <c r="P67" s="36" t="s">
        <v>269</v>
      </c>
      <c r="Q67" s="36" t="s">
        <v>270</v>
      </c>
      <c r="R67" s="26" t="s">
        <v>270</v>
      </c>
      <c r="S67" s="7" t="s">
        <v>114</v>
      </c>
      <c r="T67" s="36" t="s">
        <v>270</v>
      </c>
      <c r="U67" s="36" t="s">
        <v>270</v>
      </c>
      <c r="V67" s="36" t="s">
        <v>270</v>
      </c>
      <c r="W67" s="7" t="s">
        <v>270</v>
      </c>
      <c r="X67" s="36" t="s">
        <v>270</v>
      </c>
      <c r="Y67" s="36" t="s">
        <v>270</v>
      </c>
      <c r="Z67" s="36" t="s">
        <v>270</v>
      </c>
      <c r="AA67" s="7" t="s">
        <v>270</v>
      </c>
      <c r="AB67" s="7" t="s">
        <v>270</v>
      </c>
      <c r="AC67" s="7" t="s">
        <v>270</v>
      </c>
      <c r="AD67" s="7" t="s">
        <v>270</v>
      </c>
      <c r="AE67" s="7" t="s">
        <v>270</v>
      </c>
      <c r="AF67" s="7" t="s">
        <v>270</v>
      </c>
      <c r="AG67" s="7" t="s">
        <v>270</v>
      </c>
      <c r="AH67" s="7" t="s">
        <v>270</v>
      </c>
      <c r="AI67" s="7" t="s">
        <v>270</v>
      </c>
      <c r="AJ67" s="39" t="s">
        <v>270</v>
      </c>
      <c r="AK67" s="60" t="s">
        <v>2092</v>
      </c>
    </row>
    <row r="68" spans="1:37" ht="42.75" x14ac:dyDescent="0.45">
      <c r="A68" s="58" t="s">
        <v>308</v>
      </c>
      <c r="B68" s="38" t="s">
        <v>289</v>
      </c>
      <c r="C68" s="65">
        <v>43962</v>
      </c>
      <c r="D68" s="65">
        <v>43970</v>
      </c>
      <c r="E68" s="37" t="s">
        <v>309</v>
      </c>
      <c r="F68" s="127" t="str">
        <f>HYPERLINK(Table2[[#This Row],[URL-not hyperlinked]])</f>
        <v>https://doi.org/10.1016/j.therap.2020.05.004</v>
      </c>
      <c r="G68" s="36" t="s">
        <v>122</v>
      </c>
      <c r="H68" s="36" t="s">
        <v>123</v>
      </c>
      <c r="I68" s="70" t="s">
        <v>310</v>
      </c>
      <c r="J68" s="36" t="s">
        <v>311</v>
      </c>
      <c r="K68" s="36">
        <v>2020</v>
      </c>
      <c r="L68" s="36" t="s">
        <v>2101</v>
      </c>
      <c r="M68" s="36" t="s">
        <v>312</v>
      </c>
      <c r="O68" s="36" t="s">
        <v>269</v>
      </c>
      <c r="P68" s="36" t="s">
        <v>270</v>
      </c>
      <c r="Q68" s="36" t="s">
        <v>270</v>
      </c>
      <c r="R68" s="26" t="s">
        <v>270</v>
      </c>
      <c r="S68" s="7" t="s">
        <v>114</v>
      </c>
      <c r="T68" s="36" t="s">
        <v>270</v>
      </c>
      <c r="U68" s="36" t="s">
        <v>270</v>
      </c>
      <c r="V68" s="36" t="s">
        <v>270</v>
      </c>
      <c r="W68" s="7" t="s">
        <v>270</v>
      </c>
      <c r="X68" s="36" t="s">
        <v>270</v>
      </c>
      <c r="Y68" s="36" t="s">
        <v>270</v>
      </c>
      <c r="Z68" s="36" t="s">
        <v>270</v>
      </c>
      <c r="AA68" s="7" t="s">
        <v>270</v>
      </c>
      <c r="AB68" s="7" t="s">
        <v>270</v>
      </c>
      <c r="AC68" s="7" t="s">
        <v>270</v>
      </c>
      <c r="AD68" s="7" t="s">
        <v>270</v>
      </c>
      <c r="AE68" s="7" t="s">
        <v>270</v>
      </c>
      <c r="AF68" s="7" t="s">
        <v>270</v>
      </c>
      <c r="AG68" s="7" t="s">
        <v>270</v>
      </c>
      <c r="AH68" s="7" t="s">
        <v>270</v>
      </c>
      <c r="AI68" s="7" t="s">
        <v>270</v>
      </c>
      <c r="AJ68" s="39" t="s">
        <v>270</v>
      </c>
      <c r="AK68" s="60" t="s">
        <v>2092</v>
      </c>
    </row>
    <row r="69" spans="1:37" ht="51" x14ac:dyDescent="0.45">
      <c r="A69" s="61" t="s">
        <v>338</v>
      </c>
      <c r="B69" s="59" t="s">
        <v>339</v>
      </c>
      <c r="C69" s="63">
        <v>43962</v>
      </c>
      <c r="D69" s="63">
        <v>43969</v>
      </c>
      <c r="E69" s="37" t="s">
        <v>340</v>
      </c>
      <c r="F69" s="127" t="str">
        <f>HYPERLINK(Table2[[#This Row],[URL-not hyperlinked]])</f>
        <v>https://doi.org/10.1016/j.jclinane.2020.109860</v>
      </c>
      <c r="G69" s="36" t="s">
        <v>117</v>
      </c>
      <c r="H69" s="36" t="s">
        <v>123</v>
      </c>
      <c r="I69" s="70" t="s">
        <v>341</v>
      </c>
      <c r="J69" s="36" t="s">
        <v>342</v>
      </c>
      <c r="K69" s="36">
        <v>2020</v>
      </c>
      <c r="L69" s="36" t="s">
        <v>2101</v>
      </c>
      <c r="M69" s="36" t="s">
        <v>343</v>
      </c>
      <c r="O69" s="36" t="s">
        <v>269</v>
      </c>
      <c r="P69" s="36" t="s">
        <v>270</v>
      </c>
      <c r="Q69" s="36" t="s">
        <v>270</v>
      </c>
      <c r="R69" s="26" t="s">
        <v>269</v>
      </c>
      <c r="S69" s="7" t="s">
        <v>119</v>
      </c>
      <c r="T69" s="36" t="s">
        <v>270</v>
      </c>
      <c r="U69" s="36" t="s">
        <v>270</v>
      </c>
      <c r="V69" s="36" t="s">
        <v>270</v>
      </c>
      <c r="W69" s="7" t="s">
        <v>270</v>
      </c>
      <c r="X69" s="36" t="s">
        <v>270</v>
      </c>
      <c r="Y69" s="36" t="s">
        <v>270</v>
      </c>
      <c r="Z69" s="36" t="s">
        <v>270</v>
      </c>
      <c r="AA69" s="7" t="s">
        <v>270</v>
      </c>
      <c r="AB69" s="7" t="s">
        <v>270</v>
      </c>
      <c r="AC69" s="7" t="s">
        <v>270</v>
      </c>
      <c r="AD69" s="7" t="s">
        <v>270</v>
      </c>
      <c r="AE69" s="7" t="s">
        <v>270</v>
      </c>
      <c r="AF69" s="7" t="s">
        <v>270</v>
      </c>
      <c r="AG69" s="7" t="s">
        <v>270</v>
      </c>
      <c r="AH69" s="7" t="s">
        <v>270</v>
      </c>
      <c r="AI69" s="7" t="s">
        <v>270</v>
      </c>
      <c r="AJ69" s="39" t="s">
        <v>270</v>
      </c>
      <c r="AK69" s="60" t="s">
        <v>2092</v>
      </c>
    </row>
    <row r="70" spans="1:37" ht="67.5" x14ac:dyDescent="0.45">
      <c r="A70" s="61" t="s">
        <v>361</v>
      </c>
      <c r="B70" s="62" t="s">
        <v>289</v>
      </c>
      <c r="C70" s="63">
        <v>43962</v>
      </c>
      <c r="D70" s="65">
        <v>43967</v>
      </c>
      <c r="E70" s="57" t="s">
        <v>362</v>
      </c>
      <c r="F70" s="127" t="str">
        <f>HYPERLINK(Table2[[#This Row],[URL-not hyperlinked]])</f>
        <v>https://doi.org/10.1186/s13034-020-00324-8</v>
      </c>
      <c r="G70" s="36" t="s">
        <v>115</v>
      </c>
      <c r="H70" s="36" t="s">
        <v>123</v>
      </c>
      <c r="I70" s="70" t="s">
        <v>363</v>
      </c>
      <c r="J70" s="36" t="s">
        <v>364</v>
      </c>
      <c r="K70" s="36">
        <v>2020</v>
      </c>
      <c r="L70" s="36" t="s">
        <v>2101</v>
      </c>
      <c r="M70" s="36" t="s">
        <v>365</v>
      </c>
      <c r="O70" s="36" t="s">
        <v>270</v>
      </c>
      <c r="P70" s="36" t="s">
        <v>269</v>
      </c>
      <c r="Q70" s="36" t="s">
        <v>270</v>
      </c>
      <c r="R70" s="26" t="s">
        <v>270</v>
      </c>
      <c r="S70" s="7" t="s">
        <v>114</v>
      </c>
      <c r="T70" s="36" t="s">
        <v>270</v>
      </c>
      <c r="U70" s="36" t="s">
        <v>270</v>
      </c>
      <c r="V70" s="36" t="s">
        <v>270</v>
      </c>
      <c r="W70" s="7" t="s">
        <v>270</v>
      </c>
      <c r="X70" s="36" t="s">
        <v>270</v>
      </c>
      <c r="Y70" s="36" t="s">
        <v>270</v>
      </c>
      <c r="Z70" s="36" t="s">
        <v>270</v>
      </c>
      <c r="AA70" s="7" t="s">
        <v>270</v>
      </c>
      <c r="AB70" s="7" t="s">
        <v>270</v>
      </c>
      <c r="AC70" s="7" t="s">
        <v>270</v>
      </c>
      <c r="AD70" s="7" t="s">
        <v>270</v>
      </c>
      <c r="AE70" s="7" t="s">
        <v>270</v>
      </c>
      <c r="AF70" s="7" t="s">
        <v>270</v>
      </c>
      <c r="AG70" s="7" t="s">
        <v>270</v>
      </c>
      <c r="AH70" s="7" t="s">
        <v>270</v>
      </c>
      <c r="AI70" s="7" t="s">
        <v>270</v>
      </c>
      <c r="AJ70" s="66" t="s">
        <v>270</v>
      </c>
      <c r="AK70" s="60" t="s">
        <v>2092</v>
      </c>
    </row>
    <row r="71" spans="1:37" ht="255" x14ac:dyDescent="0.45">
      <c r="A71" s="61" t="s">
        <v>382</v>
      </c>
      <c r="B71" s="62" t="s">
        <v>383</v>
      </c>
      <c r="C71" s="63">
        <v>43962</v>
      </c>
      <c r="D71" s="65">
        <v>43966</v>
      </c>
      <c r="E71" s="57" t="s">
        <v>384</v>
      </c>
      <c r="F71" s="127" t="str">
        <f>HYPERLINK(Table2[[#This Row],[URL-not hyperlinked]])</f>
        <v>https://doi.org/10.1016/j.jpeds.2020.05.006</v>
      </c>
      <c r="G71" s="36" t="s">
        <v>117</v>
      </c>
      <c r="H71" s="36" t="s">
        <v>126</v>
      </c>
      <c r="I71" s="70" t="s">
        <v>385</v>
      </c>
      <c r="J71" s="36" t="s">
        <v>386</v>
      </c>
      <c r="K71" s="36">
        <v>2020</v>
      </c>
      <c r="L71" s="36" t="s">
        <v>2101</v>
      </c>
      <c r="M71" s="36" t="s">
        <v>387</v>
      </c>
      <c r="O71" s="36" t="s">
        <v>270</v>
      </c>
      <c r="P71" s="36" t="s">
        <v>269</v>
      </c>
      <c r="Q71" s="36" t="s">
        <v>270</v>
      </c>
      <c r="R71" s="26" t="s">
        <v>270</v>
      </c>
      <c r="S71" s="7" t="s">
        <v>119</v>
      </c>
      <c r="T71" s="36">
        <v>67</v>
      </c>
      <c r="U71" s="36" t="s">
        <v>270</v>
      </c>
      <c r="V71" s="36" t="s">
        <v>270</v>
      </c>
      <c r="W71" s="7" t="s">
        <v>270</v>
      </c>
      <c r="X71" s="36" t="s">
        <v>270</v>
      </c>
      <c r="Y71" s="36" t="s">
        <v>270</v>
      </c>
      <c r="Z71" s="36" t="s">
        <v>269</v>
      </c>
      <c r="AA71" s="7" t="s">
        <v>269</v>
      </c>
      <c r="AB71" s="7" t="s">
        <v>270</v>
      </c>
      <c r="AC71" s="7" t="s">
        <v>269</v>
      </c>
      <c r="AD71" s="7" t="s">
        <v>269</v>
      </c>
      <c r="AE71" s="7" t="s">
        <v>270</v>
      </c>
      <c r="AF71" s="7" t="s">
        <v>270</v>
      </c>
      <c r="AG71" s="7" t="s">
        <v>270</v>
      </c>
      <c r="AH71" s="7" t="s">
        <v>270</v>
      </c>
      <c r="AI71" s="7" t="s">
        <v>270</v>
      </c>
      <c r="AJ71" s="66" t="s">
        <v>270</v>
      </c>
      <c r="AK71" s="60" t="s">
        <v>2092</v>
      </c>
    </row>
    <row r="72" spans="1:37" ht="71.25" x14ac:dyDescent="0.45">
      <c r="A72" s="58" t="s">
        <v>658</v>
      </c>
      <c r="B72" s="62" t="s">
        <v>122</v>
      </c>
      <c r="C72" s="65" t="s">
        <v>659</v>
      </c>
      <c r="D72" s="65">
        <v>43967</v>
      </c>
      <c r="E72" s="37" t="s">
        <v>660</v>
      </c>
      <c r="F72" s="127" t="str">
        <f>HYPERLINK(Table2[[#This Row],[URL-not hyperlinked]])</f>
        <v>https://pediatrics.aappublications.org/content/early/2020/05/12/peds.2020-1567</v>
      </c>
      <c r="G72" s="36" t="s">
        <v>117</v>
      </c>
      <c r="H72" s="36" t="s">
        <v>116</v>
      </c>
      <c r="I72" s="70" t="s">
        <v>661</v>
      </c>
      <c r="J72" s="36" t="s">
        <v>447</v>
      </c>
      <c r="K72" s="36">
        <v>2020</v>
      </c>
      <c r="L72" s="36" t="s">
        <v>2101</v>
      </c>
      <c r="M72" s="36" t="s">
        <v>662</v>
      </c>
      <c r="O72" s="36" t="s">
        <v>269</v>
      </c>
      <c r="P72" s="36" t="s">
        <v>270</v>
      </c>
      <c r="Q72" s="36" t="s">
        <v>270</v>
      </c>
      <c r="R72" s="26" t="s">
        <v>269</v>
      </c>
      <c r="S72" s="7" t="s">
        <v>119</v>
      </c>
      <c r="T72" s="36" t="s">
        <v>555</v>
      </c>
      <c r="U72" s="36" t="s">
        <v>270</v>
      </c>
      <c r="V72" s="36" t="s">
        <v>270</v>
      </c>
      <c r="W72" s="7" t="s">
        <v>270</v>
      </c>
      <c r="X72" s="36" t="s">
        <v>269</v>
      </c>
      <c r="Y72" s="36" t="s">
        <v>270</v>
      </c>
      <c r="Z72" s="36" t="s">
        <v>270</v>
      </c>
      <c r="AA72" s="7" t="s">
        <v>270</v>
      </c>
      <c r="AB72" s="7" t="s">
        <v>270</v>
      </c>
      <c r="AC72" s="7" t="s">
        <v>270</v>
      </c>
      <c r="AD72" s="7" t="s">
        <v>270</v>
      </c>
      <c r="AE72" s="7" t="s">
        <v>270</v>
      </c>
      <c r="AF72" s="7" t="s">
        <v>270</v>
      </c>
      <c r="AG72" s="7" t="s">
        <v>269</v>
      </c>
      <c r="AH72" s="7" t="s">
        <v>270</v>
      </c>
      <c r="AI72" s="7" t="s">
        <v>270</v>
      </c>
      <c r="AJ72" s="39" t="s">
        <v>270</v>
      </c>
      <c r="AK72" s="60" t="s">
        <v>2092</v>
      </c>
    </row>
    <row r="73" spans="1:37" ht="71.25" x14ac:dyDescent="0.45">
      <c r="A73" s="58" t="s">
        <v>663</v>
      </c>
      <c r="B73" s="38" t="s">
        <v>122</v>
      </c>
      <c r="C73" s="65" t="s">
        <v>659</v>
      </c>
      <c r="D73" s="65">
        <v>43967</v>
      </c>
      <c r="E73" s="37" t="s">
        <v>664</v>
      </c>
      <c r="F73" s="127" t="str">
        <f>HYPERLINK(Table2[[#This Row],[URL-not hyperlinked]])</f>
        <v>https://pediatrics.aappublications.org/content/early/2020/05/12/peds.2020-001842</v>
      </c>
      <c r="G73" s="36" t="s">
        <v>117</v>
      </c>
      <c r="H73" s="36" t="s">
        <v>123</v>
      </c>
      <c r="I73" s="70" t="s">
        <v>665</v>
      </c>
      <c r="J73" s="36" t="s">
        <v>447</v>
      </c>
      <c r="K73" s="36">
        <v>2020</v>
      </c>
      <c r="L73" s="36" t="s">
        <v>2101</v>
      </c>
      <c r="M73" s="36" t="s">
        <v>666</v>
      </c>
      <c r="O73" s="36" t="s">
        <v>269</v>
      </c>
      <c r="P73" s="36" t="s">
        <v>270</v>
      </c>
      <c r="Q73" s="36" t="s">
        <v>270</v>
      </c>
      <c r="R73" s="26" t="s">
        <v>270</v>
      </c>
      <c r="S73" s="7" t="s">
        <v>119</v>
      </c>
      <c r="T73" s="36" t="s">
        <v>555</v>
      </c>
      <c r="U73" s="36" t="s">
        <v>270</v>
      </c>
      <c r="V73" s="36" t="s">
        <v>270</v>
      </c>
      <c r="W73" s="7" t="s">
        <v>270</v>
      </c>
      <c r="X73" s="36" t="s">
        <v>270</v>
      </c>
      <c r="Y73" s="36" t="s">
        <v>269</v>
      </c>
      <c r="Z73" s="36" t="s">
        <v>270</v>
      </c>
      <c r="AA73" s="7" t="s">
        <v>270</v>
      </c>
      <c r="AB73" s="7" t="s">
        <v>270</v>
      </c>
      <c r="AC73" s="7" t="s">
        <v>270</v>
      </c>
      <c r="AD73" s="7" t="s">
        <v>270</v>
      </c>
      <c r="AE73" s="7" t="s">
        <v>270</v>
      </c>
      <c r="AF73" s="7" t="s">
        <v>270</v>
      </c>
      <c r="AG73" s="7" t="s">
        <v>270</v>
      </c>
      <c r="AH73" s="7" t="s">
        <v>270</v>
      </c>
      <c r="AI73" s="7" t="s">
        <v>270</v>
      </c>
      <c r="AJ73" s="39" t="s">
        <v>270</v>
      </c>
      <c r="AK73" s="60" t="s">
        <v>2092</v>
      </c>
    </row>
    <row r="74" spans="1:37" ht="280.5" x14ac:dyDescent="0.45">
      <c r="A74" s="61" t="s">
        <v>473</v>
      </c>
      <c r="B74" s="62" t="s">
        <v>474</v>
      </c>
      <c r="C74" s="63">
        <v>43962</v>
      </c>
      <c r="D74" s="65">
        <v>43964</v>
      </c>
      <c r="E74" s="57" t="s">
        <v>475</v>
      </c>
      <c r="F74" s="127" t="str">
        <f>HYPERLINK(Table2[[#This Row],[URL-not hyperlinked]])</f>
        <v>https://doi.org/10.3899/jrheum.200493</v>
      </c>
      <c r="G74" s="36" t="s">
        <v>115</v>
      </c>
      <c r="H74" s="36" t="s">
        <v>124</v>
      </c>
      <c r="I74" s="70" t="s">
        <v>476</v>
      </c>
      <c r="J74" s="36" t="s">
        <v>477</v>
      </c>
      <c r="K74" s="36">
        <v>2020</v>
      </c>
      <c r="L74" s="36" t="s">
        <v>2101</v>
      </c>
      <c r="M74" s="36" t="s">
        <v>478</v>
      </c>
      <c r="O74" s="36" t="s">
        <v>269</v>
      </c>
      <c r="P74" s="36" t="s">
        <v>270</v>
      </c>
      <c r="Q74" s="36" t="s">
        <v>270</v>
      </c>
      <c r="R74" s="26" t="s">
        <v>270</v>
      </c>
      <c r="S74" s="7" t="s">
        <v>114</v>
      </c>
      <c r="T74" s="36" t="s">
        <v>270</v>
      </c>
      <c r="U74" s="36" t="s">
        <v>270</v>
      </c>
      <c r="V74" s="36" t="s">
        <v>270</v>
      </c>
      <c r="W74" s="7" t="s">
        <v>270</v>
      </c>
      <c r="X74" s="36" t="s">
        <v>270</v>
      </c>
      <c r="Y74" s="36" t="s">
        <v>269</v>
      </c>
      <c r="Z74" s="36" t="s">
        <v>270</v>
      </c>
      <c r="AA74" s="7" t="s">
        <v>270</v>
      </c>
      <c r="AB74" s="7" t="s">
        <v>270</v>
      </c>
      <c r="AC74" s="7" t="s">
        <v>270</v>
      </c>
      <c r="AD74" s="7" t="s">
        <v>270</v>
      </c>
      <c r="AE74" s="7" t="s">
        <v>270</v>
      </c>
      <c r="AF74" s="7" t="s">
        <v>270</v>
      </c>
      <c r="AG74" s="7" t="s">
        <v>270</v>
      </c>
      <c r="AH74" s="7" t="s">
        <v>270</v>
      </c>
      <c r="AI74" s="7" t="s">
        <v>2090</v>
      </c>
      <c r="AJ74" s="66" t="s">
        <v>270</v>
      </c>
      <c r="AK74" s="60" t="s">
        <v>2092</v>
      </c>
    </row>
    <row r="75" spans="1:37" ht="63.75" x14ac:dyDescent="0.45">
      <c r="A75" s="61" t="s">
        <v>479</v>
      </c>
      <c r="B75" s="62" t="s">
        <v>480</v>
      </c>
      <c r="C75" s="63">
        <v>43962</v>
      </c>
      <c r="D75" s="65">
        <v>43964</v>
      </c>
      <c r="E75" s="57" t="s">
        <v>481</v>
      </c>
      <c r="F75" s="127" t="str">
        <f>HYPERLINK(Table2[[#This Row],[URL-not hyperlinked]])</f>
        <v>https://doi.org/10.3949/ccjm.87a.ccc022</v>
      </c>
      <c r="G75" s="36" t="s">
        <v>117</v>
      </c>
      <c r="H75" s="36" t="s">
        <v>123</v>
      </c>
      <c r="I75" s="70" t="s">
        <v>482</v>
      </c>
      <c r="J75" s="36" t="s">
        <v>483</v>
      </c>
      <c r="K75" s="36">
        <v>2020</v>
      </c>
      <c r="L75" s="36" t="s">
        <v>2101</v>
      </c>
      <c r="M75" s="36" t="s">
        <v>484</v>
      </c>
      <c r="O75" s="36" t="s">
        <v>270</v>
      </c>
      <c r="P75" s="36" t="s">
        <v>269</v>
      </c>
      <c r="Q75" s="36" t="s">
        <v>269</v>
      </c>
      <c r="R75" s="26" t="s">
        <v>270</v>
      </c>
      <c r="S75" s="7" t="s">
        <v>119</v>
      </c>
      <c r="T75" s="36" t="s">
        <v>270</v>
      </c>
      <c r="U75" s="36" t="s">
        <v>270</v>
      </c>
      <c r="V75" s="36" t="s">
        <v>270</v>
      </c>
      <c r="W75" s="7" t="s">
        <v>270</v>
      </c>
      <c r="X75" s="36" t="s">
        <v>270</v>
      </c>
      <c r="Y75" s="36" t="s">
        <v>270</v>
      </c>
      <c r="Z75" s="36" t="s">
        <v>270</v>
      </c>
      <c r="AA75" s="7" t="s">
        <v>270</v>
      </c>
      <c r="AB75" s="7" t="s">
        <v>270</v>
      </c>
      <c r="AC75" s="7" t="s">
        <v>270</v>
      </c>
      <c r="AD75" s="7" t="s">
        <v>270</v>
      </c>
      <c r="AE75" s="7" t="s">
        <v>270</v>
      </c>
      <c r="AF75" s="7" t="s">
        <v>270</v>
      </c>
      <c r="AG75" s="7" t="s">
        <v>270</v>
      </c>
      <c r="AH75" s="7" t="s">
        <v>270</v>
      </c>
      <c r="AI75" s="7" t="s">
        <v>270</v>
      </c>
      <c r="AJ75" s="66" t="s">
        <v>270</v>
      </c>
      <c r="AK75" s="60" t="s">
        <v>2092</v>
      </c>
    </row>
    <row r="76" spans="1:37" ht="51" x14ac:dyDescent="0.45">
      <c r="A76" s="61" t="s">
        <v>575</v>
      </c>
      <c r="B76" s="62" t="s">
        <v>576</v>
      </c>
      <c r="C76" s="63">
        <v>43961</v>
      </c>
      <c r="D76" s="63">
        <v>43970</v>
      </c>
      <c r="E76" s="37" t="s">
        <v>577</v>
      </c>
      <c r="F76" s="127" t="str">
        <f>HYPERLINK(Table2[[#This Row],[URL-not hyperlinked]])</f>
        <v>https://europepmc.org/article/med/32420946</v>
      </c>
      <c r="G76" s="36" t="s">
        <v>120</v>
      </c>
      <c r="H76" s="36" t="s">
        <v>118</v>
      </c>
      <c r="I76" s="70" t="s">
        <v>578</v>
      </c>
      <c r="J76" s="36" t="s">
        <v>275</v>
      </c>
      <c r="K76" s="36">
        <v>2020</v>
      </c>
      <c r="L76" s="36" t="s">
        <v>2101</v>
      </c>
      <c r="M76" s="36" t="s">
        <v>579</v>
      </c>
      <c r="O76" s="36" t="s">
        <v>270</v>
      </c>
      <c r="P76" s="36" t="s">
        <v>269</v>
      </c>
      <c r="Q76" s="36" t="s">
        <v>270</v>
      </c>
      <c r="R76" s="26" t="s">
        <v>270</v>
      </c>
      <c r="S76" s="7" t="s">
        <v>119</v>
      </c>
      <c r="T76" s="36" t="s">
        <v>555</v>
      </c>
      <c r="U76" s="36" t="s">
        <v>270</v>
      </c>
      <c r="V76" s="36" t="s">
        <v>270</v>
      </c>
      <c r="W76" s="7" t="s">
        <v>270</v>
      </c>
      <c r="X76" s="36" t="s">
        <v>270</v>
      </c>
      <c r="Y76" s="36" t="s">
        <v>270</v>
      </c>
      <c r="Z76" s="36" t="s">
        <v>270</v>
      </c>
      <c r="AA76" s="7" t="s">
        <v>269</v>
      </c>
      <c r="AB76" s="7" t="s">
        <v>270</v>
      </c>
      <c r="AC76" s="7" t="s">
        <v>270</v>
      </c>
      <c r="AD76" s="7" t="s">
        <v>270</v>
      </c>
      <c r="AE76" s="7" t="s">
        <v>270</v>
      </c>
      <c r="AF76" s="7" t="s">
        <v>270</v>
      </c>
      <c r="AG76" s="7" t="s">
        <v>270</v>
      </c>
      <c r="AH76" s="7" t="s">
        <v>270</v>
      </c>
      <c r="AI76" s="7" t="s">
        <v>270</v>
      </c>
      <c r="AJ76" s="39" t="s">
        <v>270</v>
      </c>
      <c r="AK76" s="60" t="s">
        <v>2092</v>
      </c>
    </row>
    <row r="77" spans="1:37" ht="178.5" x14ac:dyDescent="0.45">
      <c r="A77" s="61" t="s">
        <v>580</v>
      </c>
      <c r="B77" s="59" t="s">
        <v>581</v>
      </c>
      <c r="C77" s="63">
        <v>43961</v>
      </c>
      <c r="D77" s="63">
        <v>43970</v>
      </c>
      <c r="E77" s="37" t="s">
        <v>582</v>
      </c>
      <c r="F77" s="127" t="str">
        <f>HYPERLINK(Table2[[#This Row],[URL-not hyperlinked]])</f>
        <v>https://europepmc.org/article/med/32420929</v>
      </c>
      <c r="G77" s="36" t="s">
        <v>120</v>
      </c>
      <c r="H77" s="36" t="s">
        <v>118</v>
      </c>
      <c r="I77" s="70" t="s">
        <v>583</v>
      </c>
      <c r="J77" s="36" t="s">
        <v>275</v>
      </c>
      <c r="K77" s="36">
        <v>2020</v>
      </c>
      <c r="L77" s="36" t="s">
        <v>2101</v>
      </c>
      <c r="M77" s="36" t="s">
        <v>584</v>
      </c>
      <c r="O77" s="36" t="s">
        <v>270</v>
      </c>
      <c r="P77" s="36" t="s">
        <v>269</v>
      </c>
      <c r="Q77" s="36" t="s">
        <v>270</v>
      </c>
      <c r="R77" s="26" t="s">
        <v>270</v>
      </c>
      <c r="S77" s="7" t="s">
        <v>119</v>
      </c>
      <c r="T77" s="36" t="s">
        <v>2091</v>
      </c>
      <c r="U77" s="36" t="s">
        <v>270</v>
      </c>
      <c r="V77" s="36" t="s">
        <v>270</v>
      </c>
      <c r="W77" s="7" t="s">
        <v>270</v>
      </c>
      <c r="X77" s="36" t="s">
        <v>270</v>
      </c>
      <c r="Y77" s="36" t="s">
        <v>270</v>
      </c>
      <c r="Z77" s="36" t="s">
        <v>269</v>
      </c>
      <c r="AA77" s="7" t="s">
        <v>269</v>
      </c>
      <c r="AB77" s="7" t="s">
        <v>269</v>
      </c>
      <c r="AC77" s="7" t="s">
        <v>270</v>
      </c>
      <c r="AD77" s="7" t="s">
        <v>270</v>
      </c>
      <c r="AE77" s="7" t="s">
        <v>270</v>
      </c>
      <c r="AF77" s="7" t="s">
        <v>270</v>
      </c>
      <c r="AG77" s="7" t="s">
        <v>270</v>
      </c>
      <c r="AH77" s="7" t="s">
        <v>270</v>
      </c>
      <c r="AI77" s="7" t="s">
        <v>270</v>
      </c>
      <c r="AJ77" s="39" t="s">
        <v>270</v>
      </c>
      <c r="AK77" s="60" t="s">
        <v>2092</v>
      </c>
    </row>
    <row r="78" spans="1:37" ht="71.25" x14ac:dyDescent="0.45">
      <c r="A78" s="58" t="s">
        <v>616</v>
      </c>
      <c r="B78" s="59" t="s">
        <v>617</v>
      </c>
      <c r="C78" s="65">
        <v>43951</v>
      </c>
      <c r="D78" s="65">
        <v>43968</v>
      </c>
      <c r="E78" s="37" t="s">
        <v>618</v>
      </c>
      <c r="F78" s="127" t="str">
        <f>HYPERLINK(Table2[[#This Row],[URL-not hyperlinked]])</f>
        <v>https://www.sciencedirect.com/science/article/pii/S0306987720306198?via%3Dihub</v>
      </c>
      <c r="G78" s="36" t="s">
        <v>619</v>
      </c>
      <c r="H78" s="36" t="s">
        <v>116</v>
      </c>
      <c r="I78" s="70" t="s">
        <v>620</v>
      </c>
      <c r="J78" s="36" t="s">
        <v>621</v>
      </c>
      <c r="K78" s="36">
        <v>2020</v>
      </c>
      <c r="L78" s="36" t="s">
        <v>2101</v>
      </c>
      <c r="M78" s="36" t="s">
        <v>622</v>
      </c>
      <c r="O78" s="36" t="s">
        <v>270</v>
      </c>
      <c r="P78" s="36" t="s">
        <v>269</v>
      </c>
      <c r="Q78" s="36" t="s">
        <v>270</v>
      </c>
      <c r="R78" s="26" t="s">
        <v>270</v>
      </c>
      <c r="S78" s="7" t="s">
        <v>119</v>
      </c>
      <c r="T78" s="36" t="s">
        <v>555</v>
      </c>
      <c r="U78" s="36" t="s">
        <v>270</v>
      </c>
      <c r="V78" s="36" t="s">
        <v>270</v>
      </c>
      <c r="W78" s="7" t="s">
        <v>270</v>
      </c>
      <c r="X78" s="36" t="s">
        <v>270</v>
      </c>
      <c r="Y78" s="36" t="s">
        <v>270</v>
      </c>
      <c r="Z78" s="36" t="s">
        <v>269</v>
      </c>
      <c r="AA78" s="7" t="s">
        <v>269</v>
      </c>
      <c r="AB78" s="7" t="s">
        <v>270</v>
      </c>
      <c r="AC78" s="7" t="s">
        <v>270</v>
      </c>
      <c r="AD78" s="7" t="s">
        <v>270</v>
      </c>
      <c r="AE78" s="7" t="s">
        <v>270</v>
      </c>
      <c r="AF78" s="7" t="s">
        <v>270</v>
      </c>
      <c r="AG78" s="7" t="s">
        <v>270</v>
      </c>
      <c r="AH78" s="7" t="s">
        <v>270</v>
      </c>
      <c r="AI78" s="7" t="s">
        <v>270</v>
      </c>
      <c r="AJ78" s="39" t="s">
        <v>270</v>
      </c>
      <c r="AK78" s="60" t="s">
        <v>2092</v>
      </c>
    </row>
    <row r="79" spans="1:37" ht="331.5" x14ac:dyDescent="0.45">
      <c r="A79" s="61" t="s">
        <v>282</v>
      </c>
      <c r="B79" s="62" t="s">
        <v>283</v>
      </c>
      <c r="C79" s="63">
        <v>43950</v>
      </c>
      <c r="D79" s="63">
        <v>43970</v>
      </c>
      <c r="E79" s="37" t="s">
        <v>284</v>
      </c>
      <c r="F79" s="127" t="str">
        <f>HYPERLINK(Table2[[#This Row],[URL-not hyperlinked]])</f>
        <v>https://doi.org/10.1097/pcc.0000000000002429</v>
      </c>
      <c r="G79" s="36" t="s">
        <v>117</v>
      </c>
      <c r="H79" s="36" t="s">
        <v>123</v>
      </c>
      <c r="I79" s="70" t="s">
        <v>285</v>
      </c>
      <c r="J79" s="36" t="s">
        <v>286</v>
      </c>
      <c r="K79" s="36">
        <v>2020</v>
      </c>
      <c r="L79" s="36" t="s">
        <v>2101</v>
      </c>
      <c r="M79" s="36" t="s">
        <v>287</v>
      </c>
      <c r="O79" s="36" t="s">
        <v>270</v>
      </c>
      <c r="P79" s="36" t="s">
        <v>270</v>
      </c>
      <c r="Q79" s="36" t="s">
        <v>270</v>
      </c>
      <c r="R79" s="26" t="s">
        <v>269</v>
      </c>
      <c r="S79" s="7" t="s">
        <v>119</v>
      </c>
      <c r="T79" s="36" t="s">
        <v>270</v>
      </c>
      <c r="U79" s="36" t="s">
        <v>270</v>
      </c>
      <c r="V79" s="36" t="s">
        <v>270</v>
      </c>
      <c r="W79" s="7" t="s">
        <v>270</v>
      </c>
      <c r="X79" s="36" t="s">
        <v>270</v>
      </c>
      <c r="Y79" s="36" t="s">
        <v>270</v>
      </c>
      <c r="Z79" s="36" t="s">
        <v>270</v>
      </c>
      <c r="AA79" s="7" t="s">
        <v>270</v>
      </c>
      <c r="AB79" s="7" t="s">
        <v>270</v>
      </c>
      <c r="AC79" s="7" t="s">
        <v>270</v>
      </c>
      <c r="AD79" s="7" t="s">
        <v>270</v>
      </c>
      <c r="AE79" s="7" t="s">
        <v>270</v>
      </c>
      <c r="AF79" s="7" t="s">
        <v>270</v>
      </c>
      <c r="AG79" s="7" t="s">
        <v>270</v>
      </c>
      <c r="AH79" s="7" t="s">
        <v>270</v>
      </c>
      <c r="AI79" s="7" t="s">
        <v>270</v>
      </c>
      <c r="AJ79" s="39" t="s">
        <v>270</v>
      </c>
      <c r="AK79" s="60" t="s">
        <v>2092</v>
      </c>
    </row>
    <row r="80" spans="1:37" ht="140.25" x14ac:dyDescent="0.45">
      <c r="A80" s="61" t="s">
        <v>727</v>
      </c>
      <c r="B80" s="59" t="s">
        <v>728</v>
      </c>
      <c r="C80" s="63">
        <v>43948</v>
      </c>
      <c r="D80" s="63">
        <v>43966</v>
      </c>
      <c r="E80" s="57" t="s">
        <v>729</v>
      </c>
      <c r="F80" s="127" t="str">
        <f>HYPERLINK(Table2[[#This Row],[URL-not hyperlinked]])</f>
        <v>https://www.tandfonline.com/doi/full/10.1080/09297049.2020.1763938</v>
      </c>
      <c r="G80" s="36" t="s">
        <v>117</v>
      </c>
      <c r="H80" s="36" t="s">
        <v>116</v>
      </c>
      <c r="I80" s="70" t="s">
        <v>730</v>
      </c>
      <c r="J80" s="36" t="s">
        <v>731</v>
      </c>
      <c r="K80" s="36">
        <v>2020</v>
      </c>
      <c r="L80" s="36" t="s">
        <v>2101</v>
      </c>
      <c r="M80" s="36" t="s">
        <v>732</v>
      </c>
      <c r="O80" s="36" t="s">
        <v>270</v>
      </c>
      <c r="P80" s="36" t="s">
        <v>269</v>
      </c>
      <c r="Q80" s="36" t="s">
        <v>270</v>
      </c>
      <c r="R80" s="26" t="s">
        <v>270</v>
      </c>
      <c r="S80" s="7" t="s">
        <v>119</v>
      </c>
      <c r="T80" s="36" t="s">
        <v>555</v>
      </c>
      <c r="U80" s="36" t="s">
        <v>270</v>
      </c>
      <c r="V80" s="36" t="s">
        <v>270</v>
      </c>
      <c r="W80" s="7" t="s">
        <v>270</v>
      </c>
      <c r="X80" s="36" t="s">
        <v>270</v>
      </c>
      <c r="Y80" s="36" t="s">
        <v>270</v>
      </c>
      <c r="Z80" s="36" t="s">
        <v>269</v>
      </c>
      <c r="AA80" s="7" t="s">
        <v>269</v>
      </c>
      <c r="AB80" s="7" t="s">
        <v>270</v>
      </c>
      <c r="AC80" s="7" t="s">
        <v>269</v>
      </c>
      <c r="AD80" s="7" t="s">
        <v>270</v>
      </c>
      <c r="AE80" s="7" t="s">
        <v>270</v>
      </c>
      <c r="AF80" s="7" t="s">
        <v>270</v>
      </c>
      <c r="AG80" s="7" t="s">
        <v>270</v>
      </c>
      <c r="AH80" s="7" t="s">
        <v>270</v>
      </c>
      <c r="AI80" s="7" t="s">
        <v>270</v>
      </c>
      <c r="AJ80" s="60" t="s">
        <v>270</v>
      </c>
      <c r="AK80" s="60" t="s">
        <v>2092</v>
      </c>
    </row>
    <row r="81" spans="1:37" ht="42.75" x14ac:dyDescent="0.45">
      <c r="A81" s="64" t="s">
        <v>1955</v>
      </c>
      <c r="B81" s="59" t="s">
        <v>1956</v>
      </c>
      <c r="C81" s="65">
        <v>43969</v>
      </c>
      <c r="D81" s="65">
        <v>43970</v>
      </c>
      <c r="E81" s="57" t="s">
        <v>1957</v>
      </c>
      <c r="F81" s="127" t="str">
        <f>HYPERLINK(Table2[[#This Row],[URL-not hyperlinked]])</f>
        <v>https://onlinelibrary.wiley.com/doi/10.1111/bjh.16849</v>
      </c>
      <c r="G81" s="36" t="s">
        <v>188</v>
      </c>
      <c r="H81" s="36" t="s">
        <v>118</v>
      </c>
      <c r="I81" s="70" t="s">
        <v>1958</v>
      </c>
      <c r="J81" s="36" t="s">
        <v>1959</v>
      </c>
      <c r="K81" s="36">
        <v>2020</v>
      </c>
      <c r="L81" s="36" t="s">
        <v>2101</v>
      </c>
      <c r="M81" s="36" t="s">
        <v>1960</v>
      </c>
      <c r="N81" s="36" t="s">
        <v>1954</v>
      </c>
      <c r="O81" s="36" t="s">
        <v>269</v>
      </c>
      <c r="P81" s="36" t="s">
        <v>270</v>
      </c>
      <c r="Q81" s="36" t="s">
        <v>270</v>
      </c>
      <c r="R81" s="26" t="s">
        <v>270</v>
      </c>
      <c r="S81" s="7" t="s">
        <v>119</v>
      </c>
      <c r="T81" s="36">
        <v>1</v>
      </c>
      <c r="U81" s="36" t="s">
        <v>269</v>
      </c>
      <c r="V81" s="36" t="s">
        <v>270</v>
      </c>
      <c r="W81" s="7" t="s">
        <v>269</v>
      </c>
      <c r="X81" s="36" t="s">
        <v>269</v>
      </c>
      <c r="Y81" s="36" t="s">
        <v>269</v>
      </c>
      <c r="Z81" s="36" t="s">
        <v>270</v>
      </c>
      <c r="AA81" s="7" t="s">
        <v>270</v>
      </c>
      <c r="AB81" s="7" t="s">
        <v>270</v>
      </c>
      <c r="AC81" s="7" t="s">
        <v>270</v>
      </c>
      <c r="AD81" s="7" t="s">
        <v>270</v>
      </c>
      <c r="AE81" s="7" t="s">
        <v>270</v>
      </c>
      <c r="AF81" s="7" t="s">
        <v>270</v>
      </c>
      <c r="AG81" s="7" t="s">
        <v>270</v>
      </c>
      <c r="AH81" s="7" t="s">
        <v>270</v>
      </c>
      <c r="AI81" s="7" t="s">
        <v>270</v>
      </c>
      <c r="AJ81" s="60" t="s">
        <v>270</v>
      </c>
      <c r="AK81" s="60" t="s">
        <v>2092</v>
      </c>
    </row>
    <row r="82" spans="1:37" ht="318.75" x14ac:dyDescent="0.45">
      <c r="A82" s="64" t="s">
        <v>1966</v>
      </c>
      <c r="B82" s="59" t="s">
        <v>1967</v>
      </c>
      <c r="C82" s="65">
        <v>43969</v>
      </c>
      <c r="D82" s="65">
        <v>43970</v>
      </c>
      <c r="E82" s="57" t="s">
        <v>1968</v>
      </c>
      <c r="F82" s="127" t="str">
        <f>HYPERLINK(Table2[[#This Row],[URL-not hyperlinked]])</f>
        <v>https://www.tandfonline.com/doi/full/10.1080/14767058.2020.1763946</v>
      </c>
      <c r="G82" s="36" t="s">
        <v>190</v>
      </c>
      <c r="H82" s="36" t="s">
        <v>126</v>
      </c>
      <c r="I82" s="70" t="s">
        <v>1969</v>
      </c>
      <c r="J82" s="36" t="s">
        <v>306</v>
      </c>
      <c r="K82" s="36">
        <v>2020</v>
      </c>
      <c r="L82" s="36" t="s">
        <v>2101</v>
      </c>
      <c r="M82" s="36" t="s">
        <v>1970</v>
      </c>
      <c r="N82" s="36" t="s">
        <v>1954</v>
      </c>
      <c r="O82" s="36" t="s">
        <v>269</v>
      </c>
      <c r="P82" s="36" t="s">
        <v>270</v>
      </c>
      <c r="Q82" s="36" t="s">
        <v>270</v>
      </c>
      <c r="R82" s="26" t="s">
        <v>269</v>
      </c>
      <c r="S82" s="7" t="s">
        <v>39</v>
      </c>
      <c r="T82" s="36">
        <v>260</v>
      </c>
      <c r="U82" s="36" t="s">
        <v>270</v>
      </c>
      <c r="V82" s="36" t="s">
        <v>270</v>
      </c>
      <c r="W82" s="7" t="s">
        <v>270</v>
      </c>
      <c r="X82" s="36" t="s">
        <v>270</v>
      </c>
      <c r="Y82" s="36" t="s">
        <v>270</v>
      </c>
      <c r="Z82" s="36" t="s">
        <v>270</v>
      </c>
      <c r="AA82" s="7" t="s">
        <v>270</v>
      </c>
      <c r="AB82" s="7" t="s">
        <v>270</v>
      </c>
      <c r="AC82" s="7" t="s">
        <v>270</v>
      </c>
      <c r="AD82" s="7" t="s">
        <v>270</v>
      </c>
      <c r="AE82" s="7" t="s">
        <v>270</v>
      </c>
      <c r="AF82" s="7" t="s">
        <v>270</v>
      </c>
      <c r="AG82" s="7" t="s">
        <v>269</v>
      </c>
      <c r="AH82" s="7" t="s">
        <v>270</v>
      </c>
      <c r="AI82" s="7" t="s">
        <v>270</v>
      </c>
      <c r="AJ82" s="60" t="s">
        <v>270</v>
      </c>
      <c r="AK82" s="60" t="s">
        <v>2092</v>
      </c>
    </row>
    <row r="83" spans="1:37" ht="114.75" x14ac:dyDescent="0.45">
      <c r="A83" s="64" t="s">
        <v>1971</v>
      </c>
      <c r="B83" s="59" t="s">
        <v>1972</v>
      </c>
      <c r="C83" s="65">
        <v>43968</v>
      </c>
      <c r="D83" s="65">
        <v>43969</v>
      </c>
      <c r="E83" s="57" t="s">
        <v>1973</v>
      </c>
      <c r="F83" s="127" t="str">
        <f>HYPERLINK(Table2[[#This Row],[URL-not hyperlinked]])</f>
        <v>https://onlinelibrary.wiley.com/doi/epdf/10.1002/jmv.26023</v>
      </c>
      <c r="G83" s="36" t="s">
        <v>115</v>
      </c>
      <c r="H83" s="36" t="s">
        <v>116</v>
      </c>
      <c r="I83" s="70" t="s">
        <v>1974</v>
      </c>
      <c r="J83" s="36" t="s">
        <v>1975</v>
      </c>
      <c r="K83" s="36">
        <v>2020</v>
      </c>
      <c r="L83" s="36" t="s">
        <v>2101</v>
      </c>
      <c r="M83" s="36" t="s">
        <v>1976</v>
      </c>
      <c r="N83" s="36" t="s">
        <v>1954</v>
      </c>
      <c r="O83" s="36" t="s">
        <v>270</v>
      </c>
      <c r="P83" s="36" t="s">
        <v>269</v>
      </c>
      <c r="Q83" s="36" t="s">
        <v>270</v>
      </c>
      <c r="R83" s="26" t="s">
        <v>270</v>
      </c>
      <c r="S83" s="7" t="s">
        <v>114</v>
      </c>
      <c r="T83" s="36">
        <v>1039</v>
      </c>
      <c r="U83" s="36" t="s">
        <v>270</v>
      </c>
      <c r="V83" s="36" t="s">
        <v>270</v>
      </c>
      <c r="W83" s="7" t="s">
        <v>270</v>
      </c>
      <c r="X83" s="36" t="s">
        <v>270</v>
      </c>
      <c r="Y83" s="36" t="s">
        <v>270</v>
      </c>
      <c r="Z83" s="36" t="s">
        <v>269</v>
      </c>
      <c r="AA83" s="7" t="s">
        <v>269</v>
      </c>
      <c r="AB83" s="7" t="s">
        <v>269</v>
      </c>
      <c r="AC83" s="7" t="s">
        <v>269</v>
      </c>
      <c r="AD83" s="7" t="s">
        <v>269</v>
      </c>
      <c r="AE83" s="7" t="s">
        <v>270</v>
      </c>
      <c r="AF83" s="7" t="s">
        <v>270</v>
      </c>
      <c r="AG83" s="7" t="s">
        <v>270</v>
      </c>
      <c r="AH83" s="7" t="s">
        <v>270</v>
      </c>
      <c r="AI83" s="7" t="s">
        <v>270</v>
      </c>
      <c r="AJ83" s="60" t="s">
        <v>270</v>
      </c>
      <c r="AK83" s="60" t="s">
        <v>2092</v>
      </c>
    </row>
    <row r="84" spans="1:37" ht="140.25" x14ac:dyDescent="0.45">
      <c r="A84" s="64" t="s">
        <v>1982</v>
      </c>
      <c r="B84" s="59" t="s">
        <v>1983</v>
      </c>
      <c r="C84" s="65">
        <v>43967</v>
      </c>
      <c r="D84" s="65">
        <v>43968</v>
      </c>
      <c r="E84" s="57" t="s">
        <v>1984</v>
      </c>
      <c r="F84" s="127" t="str">
        <f>HYPERLINK(Table2[[#This Row],[URL-not hyperlinked]])</f>
        <v>https://onlinelibrary.wiley.com/doi/full/10.1002/bdr2.1710</v>
      </c>
      <c r="G84" s="36" t="s">
        <v>122</v>
      </c>
      <c r="H84" s="36" t="s">
        <v>123</v>
      </c>
      <c r="I84" s="70" t="s">
        <v>1985</v>
      </c>
      <c r="J84" s="36" t="s">
        <v>1986</v>
      </c>
      <c r="K84" s="36">
        <v>2020</v>
      </c>
      <c r="L84" s="36" t="s">
        <v>2101</v>
      </c>
      <c r="M84" s="36" t="s">
        <v>1987</v>
      </c>
      <c r="N84" s="36" t="s">
        <v>1954</v>
      </c>
      <c r="O84" s="36" t="s">
        <v>269</v>
      </c>
      <c r="P84" s="36" t="s">
        <v>270</v>
      </c>
      <c r="Q84" s="36" t="s">
        <v>270</v>
      </c>
      <c r="R84" s="26" t="s">
        <v>269</v>
      </c>
      <c r="S84" s="7" t="s">
        <v>114</v>
      </c>
      <c r="T84" s="36" t="s">
        <v>122</v>
      </c>
      <c r="U84" s="36" t="s">
        <v>270</v>
      </c>
      <c r="V84" s="36" t="s">
        <v>270</v>
      </c>
      <c r="W84" s="7" t="s">
        <v>270</v>
      </c>
      <c r="X84" s="36" t="s">
        <v>270</v>
      </c>
      <c r="Y84" s="36" t="s">
        <v>270</v>
      </c>
      <c r="Z84" s="36" t="s">
        <v>270</v>
      </c>
      <c r="AA84" s="7" t="s">
        <v>270</v>
      </c>
      <c r="AB84" s="7" t="s">
        <v>270</v>
      </c>
      <c r="AC84" s="7" t="s">
        <v>270</v>
      </c>
      <c r="AD84" s="7" t="s">
        <v>270</v>
      </c>
      <c r="AE84" s="7" t="s">
        <v>270</v>
      </c>
      <c r="AF84" s="7" t="s">
        <v>270</v>
      </c>
      <c r="AG84" s="7" t="s">
        <v>269</v>
      </c>
      <c r="AH84" s="7" t="s">
        <v>270</v>
      </c>
      <c r="AI84" s="7" t="s">
        <v>270</v>
      </c>
      <c r="AJ84" s="60" t="s">
        <v>270</v>
      </c>
      <c r="AK84" s="60" t="s">
        <v>2092</v>
      </c>
    </row>
    <row r="85" spans="1:37" ht="409.5" x14ac:dyDescent="0.45">
      <c r="A85" s="64" t="s">
        <v>1948</v>
      </c>
      <c r="B85" s="59" t="s">
        <v>1949</v>
      </c>
      <c r="C85" s="65">
        <v>43966</v>
      </c>
      <c r="D85" s="65">
        <v>43970</v>
      </c>
      <c r="E85" s="57" t="s">
        <v>1950</v>
      </c>
      <c r="F85" s="127" t="str">
        <f>HYPERLINK(Table2[[#This Row],[URL-not hyperlinked]])</f>
        <v>https://www.thelancet.com/journals/laninf/article/PIIS1473-3099(20)30371-6/fulltext</v>
      </c>
      <c r="G85" s="36" t="s">
        <v>188</v>
      </c>
      <c r="H85" s="36" t="s">
        <v>126</v>
      </c>
      <c r="I85" s="70" t="s">
        <v>1951</v>
      </c>
      <c r="J85" s="36" t="s">
        <v>1952</v>
      </c>
      <c r="K85" s="36">
        <v>2020</v>
      </c>
      <c r="L85" s="36" t="s">
        <v>2101</v>
      </c>
      <c r="M85" s="36" t="s">
        <v>1953</v>
      </c>
      <c r="N85" s="36" t="s">
        <v>1954</v>
      </c>
      <c r="O85" s="36" t="s">
        <v>269</v>
      </c>
      <c r="P85" s="36" t="s">
        <v>269</v>
      </c>
      <c r="Q85" s="36" t="s">
        <v>270</v>
      </c>
      <c r="R85" s="26" t="s">
        <v>270</v>
      </c>
      <c r="S85" s="7" t="s">
        <v>119</v>
      </c>
      <c r="T85" s="36">
        <v>587</v>
      </c>
      <c r="U85" s="36" t="s">
        <v>270</v>
      </c>
      <c r="V85" s="36" t="s">
        <v>269</v>
      </c>
      <c r="W85" s="7" t="s">
        <v>269</v>
      </c>
      <c r="X85" s="36" t="s">
        <v>270</v>
      </c>
      <c r="Y85" s="36" t="s">
        <v>270</v>
      </c>
      <c r="Z85" s="36" t="s">
        <v>269</v>
      </c>
      <c r="AA85" s="7" t="s">
        <v>270</v>
      </c>
      <c r="AB85" s="7" t="s">
        <v>269</v>
      </c>
      <c r="AC85" s="7" t="s">
        <v>269</v>
      </c>
      <c r="AD85" s="7" t="s">
        <v>270</v>
      </c>
      <c r="AE85" s="7" t="s">
        <v>270</v>
      </c>
      <c r="AF85" s="7" t="s">
        <v>270</v>
      </c>
      <c r="AG85" s="7" t="s">
        <v>270</v>
      </c>
      <c r="AH85" s="7" t="s">
        <v>270</v>
      </c>
      <c r="AI85" s="7" t="s">
        <v>270</v>
      </c>
      <c r="AJ85" s="60" t="s">
        <v>270</v>
      </c>
      <c r="AK85" s="60" t="s">
        <v>2092</v>
      </c>
    </row>
    <row r="86" spans="1:37" ht="42.75" x14ac:dyDescent="0.45">
      <c r="A86" s="64" t="s">
        <v>1988</v>
      </c>
      <c r="B86" s="59" t="s">
        <v>1956</v>
      </c>
      <c r="C86" s="65">
        <v>43966</v>
      </c>
      <c r="D86" s="65">
        <v>43968</v>
      </c>
      <c r="E86" s="57" t="s">
        <v>1989</v>
      </c>
      <c r="F86" s="127" t="str">
        <f>HYPERLINK(Table2[[#This Row],[URL-not hyperlinked]])</f>
        <v>https://www.bmj.com/content/369/bmj.m1990</v>
      </c>
      <c r="G86" s="36" t="s">
        <v>122</v>
      </c>
      <c r="H86" s="36" t="s">
        <v>123</v>
      </c>
      <c r="I86" s="70" t="s">
        <v>1990</v>
      </c>
      <c r="J86" s="36" t="s">
        <v>1991</v>
      </c>
      <c r="K86" s="36">
        <v>2020</v>
      </c>
      <c r="L86" s="36" t="s">
        <v>2101</v>
      </c>
      <c r="M86" s="36" t="s">
        <v>1992</v>
      </c>
      <c r="N86" s="36" t="s">
        <v>1954</v>
      </c>
      <c r="O86" s="36" t="s">
        <v>270</v>
      </c>
      <c r="P86" s="36" t="s">
        <v>269</v>
      </c>
      <c r="Q86" s="36" t="s">
        <v>270</v>
      </c>
      <c r="R86" s="26" t="s">
        <v>270</v>
      </c>
      <c r="S86" s="7" t="s">
        <v>114</v>
      </c>
      <c r="T86" s="36" t="s">
        <v>122</v>
      </c>
      <c r="U86" s="36" t="s">
        <v>270</v>
      </c>
      <c r="V86" s="36" t="s">
        <v>270</v>
      </c>
      <c r="W86" s="7" t="s">
        <v>270</v>
      </c>
      <c r="X86" s="36" t="s">
        <v>270</v>
      </c>
      <c r="Y86" s="36" t="s">
        <v>270</v>
      </c>
      <c r="Z86" s="36" t="s">
        <v>270</v>
      </c>
      <c r="AA86" s="7" t="s">
        <v>269</v>
      </c>
      <c r="AB86" s="7" t="s">
        <v>269</v>
      </c>
      <c r="AC86" s="7" t="s">
        <v>270</v>
      </c>
      <c r="AD86" s="7" t="s">
        <v>270</v>
      </c>
      <c r="AE86" s="7" t="s">
        <v>270</v>
      </c>
      <c r="AF86" s="7" t="s">
        <v>270</v>
      </c>
      <c r="AG86" s="7" t="s">
        <v>270</v>
      </c>
      <c r="AH86" s="7" t="s">
        <v>269</v>
      </c>
      <c r="AI86" s="7" t="s">
        <v>270</v>
      </c>
      <c r="AJ86" s="60" t="s">
        <v>270</v>
      </c>
      <c r="AK86" s="60" t="s">
        <v>2092</v>
      </c>
    </row>
    <row r="87" spans="1:37" ht="71.25" x14ac:dyDescent="0.45">
      <c r="A87" s="58" t="s">
        <v>740</v>
      </c>
      <c r="B87" s="59" t="s">
        <v>122</v>
      </c>
      <c r="C87" s="65" t="s">
        <v>404</v>
      </c>
      <c r="D87" s="65">
        <v>43965</v>
      </c>
      <c r="E87" s="37" t="s">
        <v>741</v>
      </c>
      <c r="F87" s="127" t="str">
        <f>HYPERLINK(Table2[[#This Row],[URL-not hyperlinked]])</f>
        <v>https://www.sciencedirect.com/science/article/pii/S0929693X20301111?via%3Dihub</v>
      </c>
      <c r="G87" s="36" t="s">
        <v>132</v>
      </c>
      <c r="H87" s="36" t="s">
        <v>123</v>
      </c>
      <c r="I87" s="70" t="s">
        <v>742</v>
      </c>
      <c r="J87" s="36" t="s">
        <v>743</v>
      </c>
      <c r="K87" s="36">
        <v>2020</v>
      </c>
      <c r="L87" s="36" t="s">
        <v>2101</v>
      </c>
      <c r="M87" s="36" t="s">
        <v>744</v>
      </c>
      <c r="O87" s="36" t="s">
        <v>270</v>
      </c>
      <c r="P87" s="36" t="s">
        <v>270</v>
      </c>
      <c r="Q87" s="36" t="s">
        <v>270</v>
      </c>
      <c r="R87" s="26" t="s">
        <v>269</v>
      </c>
      <c r="S87" s="7" t="s">
        <v>119</v>
      </c>
      <c r="T87" s="36" t="s">
        <v>555</v>
      </c>
      <c r="U87" s="36" t="s">
        <v>270</v>
      </c>
      <c r="V87" s="36" t="s">
        <v>270</v>
      </c>
      <c r="W87" s="7" t="s">
        <v>270</v>
      </c>
      <c r="X87" s="36" t="s">
        <v>270</v>
      </c>
      <c r="Y87" s="36" t="s">
        <v>270</v>
      </c>
      <c r="Z87" s="36" t="s">
        <v>270</v>
      </c>
      <c r="AA87" s="7" t="s">
        <v>270</v>
      </c>
      <c r="AB87" s="7" t="s">
        <v>270</v>
      </c>
      <c r="AC87" s="7" t="s">
        <v>270</v>
      </c>
      <c r="AD87" s="7" t="s">
        <v>270</v>
      </c>
      <c r="AE87" s="7" t="s">
        <v>270</v>
      </c>
      <c r="AF87" s="7" t="s">
        <v>270</v>
      </c>
      <c r="AG87" s="7" t="s">
        <v>270</v>
      </c>
      <c r="AH87" s="7" t="s">
        <v>269</v>
      </c>
      <c r="AI87" s="7" t="s">
        <v>270</v>
      </c>
      <c r="AJ87" s="39" t="s">
        <v>270</v>
      </c>
      <c r="AK87" s="60" t="s">
        <v>2092</v>
      </c>
    </row>
    <row r="88" spans="1:37" ht="42.75" x14ac:dyDescent="0.45">
      <c r="A88" s="64" t="s">
        <v>1993</v>
      </c>
      <c r="B88" s="59" t="s">
        <v>1956</v>
      </c>
      <c r="C88" s="65">
        <v>43966</v>
      </c>
      <c r="D88" s="65">
        <v>43967</v>
      </c>
      <c r="E88" s="57" t="s">
        <v>1994</v>
      </c>
      <c r="F88" s="127" t="str">
        <f>HYPERLINK(Table2[[#This Row],[URL-not hyperlinked]])</f>
        <v>https://www.nature.com/articles/s41390-020-0962-y</v>
      </c>
      <c r="G88" s="36" t="s">
        <v>122</v>
      </c>
      <c r="H88" s="36" t="s">
        <v>123</v>
      </c>
      <c r="I88" s="70" t="s">
        <v>1995</v>
      </c>
      <c r="J88" s="36" t="s">
        <v>353</v>
      </c>
      <c r="K88" s="36">
        <v>2020</v>
      </c>
      <c r="L88" s="36" t="s">
        <v>2101</v>
      </c>
      <c r="M88" s="36" t="s">
        <v>1996</v>
      </c>
      <c r="N88" s="36" t="s">
        <v>1954</v>
      </c>
      <c r="O88" s="36" t="s">
        <v>270</v>
      </c>
      <c r="P88" s="36" t="s">
        <v>269</v>
      </c>
      <c r="Q88" s="36" t="s">
        <v>270</v>
      </c>
      <c r="R88" s="26" t="s">
        <v>270</v>
      </c>
      <c r="S88" s="7" t="s">
        <v>114</v>
      </c>
      <c r="T88" s="36" t="s">
        <v>122</v>
      </c>
      <c r="U88" s="36" t="s">
        <v>270</v>
      </c>
      <c r="V88" s="36" t="s">
        <v>270</v>
      </c>
      <c r="W88" s="7" t="s">
        <v>270</v>
      </c>
      <c r="X88" s="36" t="s">
        <v>270</v>
      </c>
      <c r="Y88" s="36" t="s">
        <v>270</v>
      </c>
      <c r="Z88" s="36" t="s">
        <v>270</v>
      </c>
      <c r="AA88" s="7" t="s">
        <v>270</v>
      </c>
      <c r="AB88" s="7" t="s">
        <v>270</v>
      </c>
      <c r="AC88" s="7" t="s">
        <v>270</v>
      </c>
      <c r="AD88" s="7" t="s">
        <v>270</v>
      </c>
      <c r="AE88" s="7" t="s">
        <v>270</v>
      </c>
      <c r="AF88" s="7" t="s">
        <v>270</v>
      </c>
      <c r="AG88" s="7" t="s">
        <v>270</v>
      </c>
      <c r="AH88" s="7" t="s">
        <v>270</v>
      </c>
      <c r="AI88" s="7" t="s">
        <v>270</v>
      </c>
      <c r="AJ88" s="60" t="s">
        <v>270</v>
      </c>
      <c r="AK88" s="60" t="s">
        <v>2092</v>
      </c>
    </row>
    <row r="89" spans="1:37" ht="153" x14ac:dyDescent="0.45">
      <c r="A89" s="64" t="s">
        <v>1997</v>
      </c>
      <c r="B89" s="59" t="s">
        <v>1998</v>
      </c>
      <c r="C89" s="65">
        <v>43966</v>
      </c>
      <c r="D89" s="65">
        <v>43967</v>
      </c>
      <c r="E89" s="57" t="s">
        <v>1999</v>
      </c>
      <c r="F89" s="127" t="str">
        <f>HYPERLINK(Table2[[#This Row],[URL-not hyperlinked]])</f>
        <v>https://onlinelibrary.wiley.com/doi/epdf/10.1002/ddr.21688</v>
      </c>
      <c r="G89" s="36" t="s">
        <v>122</v>
      </c>
      <c r="H89" s="36" t="s">
        <v>123</v>
      </c>
      <c r="I89" s="70" t="s">
        <v>2000</v>
      </c>
      <c r="J89" s="36" t="s">
        <v>2001</v>
      </c>
      <c r="K89" s="36">
        <v>2020</v>
      </c>
      <c r="L89" s="36" t="s">
        <v>2101</v>
      </c>
      <c r="M89" s="36" t="s">
        <v>2002</v>
      </c>
      <c r="N89" s="36" t="s">
        <v>1954</v>
      </c>
      <c r="O89" s="36" t="s">
        <v>270</v>
      </c>
      <c r="P89" s="36" t="s">
        <v>269</v>
      </c>
      <c r="Q89" s="36" t="s">
        <v>270</v>
      </c>
      <c r="R89" s="26" t="s">
        <v>270</v>
      </c>
      <c r="S89" s="7" t="s">
        <v>114</v>
      </c>
      <c r="T89" s="36" t="s">
        <v>122</v>
      </c>
      <c r="U89" s="36" t="s">
        <v>270</v>
      </c>
      <c r="V89" s="36" t="s">
        <v>270</v>
      </c>
      <c r="W89" s="7" t="s">
        <v>270</v>
      </c>
      <c r="X89" s="36" t="s">
        <v>270</v>
      </c>
      <c r="Y89" s="36" t="s">
        <v>270</v>
      </c>
      <c r="Z89" s="36" t="s">
        <v>270</v>
      </c>
      <c r="AA89" s="7" t="s">
        <v>270</v>
      </c>
      <c r="AB89" s="7" t="s">
        <v>270</v>
      </c>
      <c r="AC89" s="7" t="s">
        <v>269</v>
      </c>
      <c r="AD89" s="7" t="s">
        <v>270</v>
      </c>
      <c r="AE89" s="7" t="s">
        <v>270</v>
      </c>
      <c r="AF89" s="7" t="s">
        <v>270</v>
      </c>
      <c r="AG89" s="7" t="s">
        <v>270</v>
      </c>
      <c r="AH89" s="7" t="s">
        <v>270</v>
      </c>
      <c r="AI89" s="7" t="s">
        <v>270</v>
      </c>
      <c r="AJ89" s="60" t="s">
        <v>270</v>
      </c>
      <c r="AK89" s="60" t="s">
        <v>2092</v>
      </c>
    </row>
    <row r="90" spans="1:37" ht="42.75" x14ac:dyDescent="0.45">
      <c r="A90" s="64" t="s">
        <v>2003</v>
      </c>
      <c r="B90" s="59" t="s">
        <v>1956</v>
      </c>
      <c r="C90" s="65">
        <v>43966</v>
      </c>
      <c r="D90" s="65">
        <v>43967</v>
      </c>
      <c r="E90" s="57" t="s">
        <v>2004</v>
      </c>
      <c r="F90" s="127" t="str">
        <f>HYPERLINK(Table2[[#This Row],[URL-not hyperlinked]])</f>
        <v>https://pubmed.ncbi.nlm.nih.gov/32412120/</v>
      </c>
      <c r="G90" s="36" t="s">
        <v>122</v>
      </c>
      <c r="H90" s="36" t="s">
        <v>123</v>
      </c>
      <c r="I90" s="70" t="s">
        <v>2005</v>
      </c>
      <c r="J90" s="36" t="s">
        <v>2006</v>
      </c>
      <c r="K90" s="36">
        <v>2020</v>
      </c>
      <c r="L90" s="36" t="s">
        <v>2101</v>
      </c>
      <c r="M90" s="36" t="s">
        <v>2007</v>
      </c>
      <c r="N90" s="36" t="s">
        <v>1954</v>
      </c>
      <c r="O90" s="36" t="s">
        <v>269</v>
      </c>
      <c r="P90" s="36" t="s">
        <v>270</v>
      </c>
      <c r="Q90" s="36" t="s">
        <v>270</v>
      </c>
      <c r="R90" s="26" t="s">
        <v>270</v>
      </c>
      <c r="S90" s="7" t="s">
        <v>114</v>
      </c>
      <c r="T90" s="36" t="s">
        <v>122</v>
      </c>
      <c r="U90" s="36" t="s">
        <v>270</v>
      </c>
      <c r="V90" s="36" t="s">
        <v>270</v>
      </c>
      <c r="W90" s="7" t="s">
        <v>270</v>
      </c>
      <c r="X90" s="36" t="s">
        <v>270</v>
      </c>
      <c r="Y90" s="36" t="s">
        <v>270</v>
      </c>
      <c r="Z90" s="36" t="s">
        <v>270</v>
      </c>
      <c r="AA90" s="7" t="s">
        <v>270</v>
      </c>
      <c r="AB90" s="7" t="s">
        <v>270</v>
      </c>
      <c r="AC90" s="7" t="s">
        <v>270</v>
      </c>
      <c r="AD90" s="7" t="s">
        <v>270</v>
      </c>
      <c r="AE90" s="7" t="s">
        <v>270</v>
      </c>
      <c r="AF90" s="7" t="s">
        <v>270</v>
      </c>
      <c r="AG90" s="7" t="s">
        <v>270</v>
      </c>
      <c r="AH90" s="7" t="s">
        <v>270</v>
      </c>
      <c r="AI90" s="7" t="s">
        <v>270</v>
      </c>
      <c r="AJ90" s="60" t="s">
        <v>270</v>
      </c>
      <c r="AK90" s="60" t="s">
        <v>2092</v>
      </c>
    </row>
    <row r="91" spans="1:37" ht="267.75" x14ac:dyDescent="0.45">
      <c r="A91" s="61" t="s">
        <v>764</v>
      </c>
      <c r="B91" s="59" t="s">
        <v>765</v>
      </c>
      <c r="C91" s="130">
        <v>2020</v>
      </c>
      <c r="D91" s="63">
        <v>43965</v>
      </c>
      <c r="E91" s="57" t="s">
        <v>766</v>
      </c>
      <c r="F91" s="127" t="str">
        <f>HYPERLINK(Table2[[#This Row],[URL-not hyperlinked]])</f>
        <v>https://journals.lww.com/pidj/FullText/2020/06000/COVID_19_in_Children,_Pregnancy_and_Neonates__A.1.aspx</v>
      </c>
      <c r="G91" s="36" t="s">
        <v>767</v>
      </c>
      <c r="H91" s="36" t="s">
        <v>116</v>
      </c>
      <c r="I91" s="70" t="s">
        <v>768</v>
      </c>
      <c r="J91" s="36" t="s">
        <v>401</v>
      </c>
      <c r="K91" s="36">
        <v>2020</v>
      </c>
      <c r="L91" s="36" t="s">
        <v>2101</v>
      </c>
      <c r="M91" s="36" t="s">
        <v>769</v>
      </c>
      <c r="O91" s="36" t="s">
        <v>269</v>
      </c>
      <c r="P91" s="36" t="s">
        <v>269</v>
      </c>
      <c r="Q91" s="36" t="s">
        <v>269</v>
      </c>
      <c r="R91" s="26" t="s">
        <v>270</v>
      </c>
      <c r="S91" s="7" t="s">
        <v>119</v>
      </c>
      <c r="T91" s="36" t="s">
        <v>770</v>
      </c>
      <c r="U91" s="36" t="s">
        <v>269</v>
      </c>
      <c r="V91" s="36" t="s">
        <v>270</v>
      </c>
      <c r="W91" s="7" t="s">
        <v>269</v>
      </c>
      <c r="X91" s="36" t="s">
        <v>269</v>
      </c>
      <c r="Y91" s="36" t="s">
        <v>270</v>
      </c>
      <c r="Z91" s="36" t="s">
        <v>269</v>
      </c>
      <c r="AA91" s="7" t="s">
        <v>269</v>
      </c>
      <c r="AB91" s="7" t="s">
        <v>270</v>
      </c>
      <c r="AC91" s="7" t="s">
        <v>269</v>
      </c>
      <c r="AD91" s="7" t="s">
        <v>269</v>
      </c>
      <c r="AE91" s="7" t="s">
        <v>269</v>
      </c>
      <c r="AF91" s="7" t="s">
        <v>269</v>
      </c>
      <c r="AG91" s="7" t="s">
        <v>270</v>
      </c>
      <c r="AH91" s="7" t="s">
        <v>270</v>
      </c>
      <c r="AI91" s="7" t="s">
        <v>270</v>
      </c>
      <c r="AJ91" s="60" t="s">
        <v>270</v>
      </c>
      <c r="AK91" s="60" t="s">
        <v>2092</v>
      </c>
    </row>
    <row r="92" spans="1:37" ht="71.25" x14ac:dyDescent="0.45">
      <c r="A92" s="58" t="s">
        <v>771</v>
      </c>
      <c r="B92" s="38" t="s">
        <v>122</v>
      </c>
      <c r="C92" s="65" t="s">
        <v>404</v>
      </c>
      <c r="D92" s="65">
        <v>43965</v>
      </c>
      <c r="E92" s="37" t="s">
        <v>772</v>
      </c>
      <c r="F92" s="127" t="str">
        <f>HYPERLINK(Table2[[#This Row],[URL-not hyperlinked]])</f>
        <v>https://pediatrics.aappublications.org/content/early/2020/05/11/peds.2020-1464</v>
      </c>
      <c r="G92" s="36" t="s">
        <v>117</v>
      </c>
      <c r="H92" s="36" t="s">
        <v>123</v>
      </c>
      <c r="I92" s="70" t="s">
        <v>773</v>
      </c>
      <c r="J92" s="36" t="s">
        <v>447</v>
      </c>
      <c r="K92" s="36">
        <v>2020</v>
      </c>
      <c r="L92" s="36" t="s">
        <v>2101</v>
      </c>
      <c r="M92" s="36" t="s">
        <v>774</v>
      </c>
      <c r="O92" s="36" t="s">
        <v>270</v>
      </c>
      <c r="P92" s="36" t="s">
        <v>270</v>
      </c>
      <c r="Q92" s="36" t="s">
        <v>270</v>
      </c>
      <c r="R92" s="26" t="s">
        <v>269</v>
      </c>
      <c r="S92" s="7" t="s">
        <v>119</v>
      </c>
      <c r="T92" s="36" t="s">
        <v>555</v>
      </c>
      <c r="U92" s="36" t="s">
        <v>270</v>
      </c>
      <c r="V92" s="36" t="s">
        <v>270</v>
      </c>
      <c r="W92" s="7" t="s">
        <v>270</v>
      </c>
      <c r="X92" s="36" t="s">
        <v>270</v>
      </c>
      <c r="Y92" s="36" t="s">
        <v>270</v>
      </c>
      <c r="Z92" s="36" t="s">
        <v>270</v>
      </c>
      <c r="AA92" s="7" t="s">
        <v>270</v>
      </c>
      <c r="AB92" s="7" t="s">
        <v>270</v>
      </c>
      <c r="AC92" s="7" t="s">
        <v>270</v>
      </c>
      <c r="AD92" s="7" t="s">
        <v>270</v>
      </c>
      <c r="AE92" s="7" t="s">
        <v>270</v>
      </c>
      <c r="AF92" s="7" t="s">
        <v>270</v>
      </c>
      <c r="AG92" s="7" t="s">
        <v>270</v>
      </c>
      <c r="AH92" s="7" t="s">
        <v>269</v>
      </c>
      <c r="AI92" s="7" t="s">
        <v>270</v>
      </c>
      <c r="AJ92" s="39" t="s">
        <v>270</v>
      </c>
      <c r="AK92" s="60" t="s">
        <v>2092</v>
      </c>
    </row>
    <row r="93" spans="1:37" ht="57" x14ac:dyDescent="0.45">
      <c r="A93" s="64" t="s">
        <v>2037</v>
      </c>
      <c r="B93" s="59" t="s">
        <v>122</v>
      </c>
      <c r="C93" s="65">
        <v>43966</v>
      </c>
      <c r="D93" s="65">
        <v>43966</v>
      </c>
      <c r="E93" s="57" t="s">
        <v>2038</v>
      </c>
      <c r="F93" s="127" t="str">
        <f>HYPERLINK(Table2[[#This Row],[URL-not hyperlinked]])</f>
        <v>https://www.cdc.gov/mmwr/volumes/69/wr/mm6919e2.htm</v>
      </c>
      <c r="G93" s="36" t="s">
        <v>117</v>
      </c>
      <c r="H93" s="36" t="s">
        <v>118</v>
      </c>
      <c r="I93" s="70" t="s">
        <v>2039</v>
      </c>
      <c r="J93" s="36" t="s">
        <v>2040</v>
      </c>
      <c r="K93" s="36">
        <v>2020</v>
      </c>
      <c r="L93" s="36" t="s">
        <v>2101</v>
      </c>
      <c r="M93" s="36" t="s">
        <v>2041</v>
      </c>
      <c r="N93" s="36" t="s">
        <v>2013</v>
      </c>
      <c r="O93" s="36" t="s">
        <v>270</v>
      </c>
      <c r="P93" s="36" t="s">
        <v>270</v>
      </c>
      <c r="Q93" s="36" t="s">
        <v>270</v>
      </c>
      <c r="R93" s="26" t="s">
        <v>269</v>
      </c>
      <c r="S93" s="7" t="s">
        <v>39</v>
      </c>
      <c r="T93" s="36" t="s">
        <v>122</v>
      </c>
      <c r="U93" s="36" t="s">
        <v>270</v>
      </c>
      <c r="V93" s="36" t="s">
        <v>270</v>
      </c>
      <c r="W93" s="7" t="s">
        <v>270</v>
      </c>
      <c r="X93" s="36" t="s">
        <v>270</v>
      </c>
      <c r="Y93" s="36" t="s">
        <v>270</v>
      </c>
      <c r="Z93" s="36" t="s">
        <v>270</v>
      </c>
      <c r="AA93" s="7" t="s">
        <v>270</v>
      </c>
      <c r="AB93" s="7" t="s">
        <v>270</v>
      </c>
      <c r="AC93" s="7" t="s">
        <v>270</v>
      </c>
      <c r="AD93" s="7" t="s">
        <v>270</v>
      </c>
      <c r="AE93" s="7" t="s">
        <v>270</v>
      </c>
      <c r="AF93" s="7" t="s">
        <v>270</v>
      </c>
      <c r="AG93" s="7" t="s">
        <v>270</v>
      </c>
      <c r="AH93" s="7" t="s">
        <v>269</v>
      </c>
      <c r="AI93" s="7" t="s">
        <v>270</v>
      </c>
      <c r="AJ93" s="60" t="s">
        <v>270</v>
      </c>
      <c r="AK93" s="60" t="s">
        <v>2092</v>
      </c>
    </row>
    <row r="94" spans="1:37" ht="85.5" x14ac:dyDescent="0.45">
      <c r="A94" s="61" t="s">
        <v>781</v>
      </c>
      <c r="B94" s="62" t="s">
        <v>122</v>
      </c>
      <c r="C94" s="130">
        <v>2020</v>
      </c>
      <c r="D94" s="65">
        <v>43964</v>
      </c>
      <c r="E94" s="57" t="s">
        <v>782</v>
      </c>
      <c r="F94" s="127" t="str">
        <f>HYPERLINK(Table2[[#This Row],[URL-not hyperlinked]])</f>
        <v>https://www.thieme-connect.com/products/ejournals/html/10.1055/s-0040-1712181</v>
      </c>
      <c r="G94" s="36" t="s">
        <v>121</v>
      </c>
      <c r="H94" s="36" t="s">
        <v>123</v>
      </c>
      <c r="I94" s="70" t="s">
        <v>783</v>
      </c>
      <c r="J94" s="36" t="s">
        <v>737</v>
      </c>
      <c r="K94" s="36">
        <v>2020</v>
      </c>
      <c r="L94" s="36" t="s">
        <v>2101</v>
      </c>
      <c r="M94" s="36" t="s">
        <v>784</v>
      </c>
      <c r="O94" s="36" t="s">
        <v>269</v>
      </c>
      <c r="P94" s="36" t="s">
        <v>270</v>
      </c>
      <c r="Q94" s="36" t="s">
        <v>270</v>
      </c>
      <c r="R94" s="26" t="s">
        <v>270</v>
      </c>
      <c r="S94" s="7" t="s">
        <v>39</v>
      </c>
      <c r="T94" s="36" t="s">
        <v>555</v>
      </c>
      <c r="U94" s="36" t="s">
        <v>269</v>
      </c>
      <c r="V94" s="36" t="s">
        <v>270</v>
      </c>
      <c r="W94" s="7" t="s">
        <v>270</v>
      </c>
      <c r="X94" s="36" t="s">
        <v>270</v>
      </c>
      <c r="Y94" s="36" t="s">
        <v>270</v>
      </c>
      <c r="Z94" s="36" t="s">
        <v>270</v>
      </c>
      <c r="AA94" s="7" t="s">
        <v>270</v>
      </c>
      <c r="AB94" s="7" t="s">
        <v>270</v>
      </c>
      <c r="AC94" s="7" t="s">
        <v>270</v>
      </c>
      <c r="AD94" s="7" t="s">
        <v>270</v>
      </c>
      <c r="AE94" s="7" t="s">
        <v>270</v>
      </c>
      <c r="AF94" s="7" t="s">
        <v>270</v>
      </c>
      <c r="AG94" s="7" t="s">
        <v>270</v>
      </c>
      <c r="AH94" s="7" t="s">
        <v>270</v>
      </c>
      <c r="AI94" s="7" t="s">
        <v>270</v>
      </c>
      <c r="AJ94" s="66" t="s">
        <v>270</v>
      </c>
      <c r="AK94" s="60" t="s">
        <v>2092</v>
      </c>
    </row>
    <row r="95" spans="1:37" ht="216.75" x14ac:dyDescent="0.45">
      <c r="A95" s="61" t="s">
        <v>785</v>
      </c>
      <c r="B95" s="59" t="s">
        <v>786</v>
      </c>
      <c r="C95" s="130">
        <v>2020</v>
      </c>
      <c r="D95" s="63">
        <v>43964</v>
      </c>
      <c r="E95" s="57" t="s">
        <v>787</v>
      </c>
      <c r="F95" s="127" t="str">
        <f>HYPERLINK(Table2[[#This Row],[URL-not hyperlinked]])</f>
        <v>https://www.thieme-connect.com/products/ejournals/html/10.1055/s-0040-1712121</v>
      </c>
      <c r="G95" s="36" t="s">
        <v>117</v>
      </c>
      <c r="H95" s="36" t="s">
        <v>116</v>
      </c>
      <c r="I95" s="70" t="s">
        <v>788</v>
      </c>
      <c r="J95" s="36" t="s">
        <v>737</v>
      </c>
      <c r="K95" s="36">
        <v>2020</v>
      </c>
      <c r="L95" s="36" t="s">
        <v>2101</v>
      </c>
      <c r="M95" s="36" t="s">
        <v>789</v>
      </c>
      <c r="O95" s="36" t="s">
        <v>270</v>
      </c>
      <c r="P95" s="36" t="s">
        <v>270</v>
      </c>
      <c r="Q95" s="36" t="s">
        <v>270</v>
      </c>
      <c r="R95" s="26" t="s">
        <v>269</v>
      </c>
      <c r="S95" s="7" t="s">
        <v>119</v>
      </c>
      <c r="T95" s="36" t="s">
        <v>555</v>
      </c>
      <c r="U95" s="36" t="s">
        <v>270</v>
      </c>
      <c r="V95" s="36" t="s">
        <v>270</v>
      </c>
      <c r="W95" s="7" t="s">
        <v>270</v>
      </c>
      <c r="X95" s="36" t="s">
        <v>270</v>
      </c>
      <c r="Y95" s="36" t="s">
        <v>270</v>
      </c>
      <c r="Z95" s="36" t="s">
        <v>270</v>
      </c>
      <c r="AA95" s="7" t="s">
        <v>270</v>
      </c>
      <c r="AB95" s="7" t="s">
        <v>270</v>
      </c>
      <c r="AC95" s="7" t="s">
        <v>270</v>
      </c>
      <c r="AD95" s="7" t="s">
        <v>270</v>
      </c>
      <c r="AE95" s="7" t="s">
        <v>270</v>
      </c>
      <c r="AF95" s="7" t="s">
        <v>270</v>
      </c>
      <c r="AG95" s="7" t="s">
        <v>269</v>
      </c>
      <c r="AH95" s="7" t="s">
        <v>270</v>
      </c>
      <c r="AI95" s="7" t="s">
        <v>270</v>
      </c>
      <c r="AJ95" s="60" t="s">
        <v>270</v>
      </c>
      <c r="AK95" s="60" t="s">
        <v>2092</v>
      </c>
    </row>
    <row r="96" spans="1:37" ht="54" x14ac:dyDescent="0.45">
      <c r="A96" s="64" t="s">
        <v>2008</v>
      </c>
      <c r="B96" s="59" t="s">
        <v>122</v>
      </c>
      <c r="C96" s="65">
        <v>43965</v>
      </c>
      <c r="D96" s="65">
        <v>43967</v>
      </c>
      <c r="E96" s="57" t="s">
        <v>2009</v>
      </c>
      <c r="F96" s="127" t="str">
        <f>HYPERLINK(Table2[[#This Row],[URL-not hyperlinked]])</f>
        <v>https://pubmed.ncbi.nlm.nih.gov/32409520/</v>
      </c>
      <c r="G96" s="36" t="s">
        <v>164</v>
      </c>
      <c r="H96" s="36" t="s">
        <v>118</v>
      </c>
      <c r="I96" s="70" t="s">
        <v>2010</v>
      </c>
      <c r="J96" s="36" t="s">
        <v>2011</v>
      </c>
      <c r="K96" s="36">
        <v>2020</v>
      </c>
      <c r="L96" s="36" t="s">
        <v>2101</v>
      </c>
      <c r="M96" s="36" t="s">
        <v>2012</v>
      </c>
      <c r="N96" s="36" t="s">
        <v>2013</v>
      </c>
      <c r="O96" s="36" t="s">
        <v>269</v>
      </c>
      <c r="P96" s="36" t="s">
        <v>269</v>
      </c>
      <c r="Q96" s="36" t="s">
        <v>269</v>
      </c>
      <c r="R96" s="26" t="s">
        <v>270</v>
      </c>
      <c r="S96" s="7" t="s">
        <v>119</v>
      </c>
      <c r="T96" s="36">
        <v>1</v>
      </c>
      <c r="U96" s="36" t="s">
        <v>269</v>
      </c>
      <c r="V96" s="36" t="s">
        <v>270</v>
      </c>
      <c r="W96" s="7" t="s">
        <v>270</v>
      </c>
      <c r="X96" s="36" t="s">
        <v>269</v>
      </c>
      <c r="Y96" s="36" t="s">
        <v>269</v>
      </c>
      <c r="Z96" s="36" t="s">
        <v>269</v>
      </c>
      <c r="AA96" s="7" t="s">
        <v>269</v>
      </c>
      <c r="AB96" s="7" t="s">
        <v>270</v>
      </c>
      <c r="AC96" s="7" t="s">
        <v>270</v>
      </c>
      <c r="AD96" s="7" t="s">
        <v>269</v>
      </c>
      <c r="AE96" s="7" t="s">
        <v>270</v>
      </c>
      <c r="AF96" s="7" t="s">
        <v>270</v>
      </c>
      <c r="AG96" s="7" t="s">
        <v>270</v>
      </c>
      <c r="AH96" s="7" t="s">
        <v>270</v>
      </c>
      <c r="AI96" s="7" t="s">
        <v>270</v>
      </c>
      <c r="AJ96" s="60" t="s">
        <v>270</v>
      </c>
      <c r="AK96" s="60" t="s">
        <v>2092</v>
      </c>
    </row>
    <row r="97" spans="1:37" ht="67.5" x14ac:dyDescent="0.45">
      <c r="A97" s="64" t="s">
        <v>2027</v>
      </c>
      <c r="B97" s="59" t="s">
        <v>122</v>
      </c>
      <c r="C97" s="65">
        <v>43965</v>
      </c>
      <c r="D97" s="65">
        <v>43966</v>
      </c>
      <c r="E97" s="57" t="s">
        <v>2028</v>
      </c>
      <c r="F97" s="127" t="str">
        <f>HYPERLINK(Table2[[#This Row],[URL-not hyperlinked]])</f>
        <v>https://pubmed.ncbi.nlm.nih.gov/32407490/</v>
      </c>
      <c r="G97" s="36" t="s">
        <v>115</v>
      </c>
      <c r="H97" s="36" t="s">
        <v>123</v>
      </c>
      <c r="I97" s="70" t="s">
        <v>2029</v>
      </c>
      <c r="J97" s="36" t="s">
        <v>2030</v>
      </c>
      <c r="K97" s="36">
        <v>2020</v>
      </c>
      <c r="L97" s="36" t="s">
        <v>2101</v>
      </c>
      <c r="M97" s="36" t="s">
        <v>2031</v>
      </c>
      <c r="N97" s="36" t="s">
        <v>2013</v>
      </c>
      <c r="O97" s="36" t="s">
        <v>270</v>
      </c>
      <c r="P97" s="36" t="s">
        <v>269</v>
      </c>
      <c r="Q97" s="36" t="s">
        <v>270</v>
      </c>
      <c r="R97" s="26" t="s">
        <v>270</v>
      </c>
      <c r="S97" s="7" t="s">
        <v>114</v>
      </c>
      <c r="T97" s="36" t="s">
        <v>122</v>
      </c>
      <c r="U97" s="36" t="s">
        <v>270</v>
      </c>
      <c r="V97" s="36" t="s">
        <v>270</v>
      </c>
      <c r="W97" s="7" t="s">
        <v>270</v>
      </c>
      <c r="X97" s="36" t="s">
        <v>270</v>
      </c>
      <c r="Y97" s="36" t="s">
        <v>270</v>
      </c>
      <c r="Z97" s="36" t="s">
        <v>270</v>
      </c>
      <c r="AA97" s="7" t="s">
        <v>270</v>
      </c>
      <c r="AB97" s="7" t="s">
        <v>270</v>
      </c>
      <c r="AC97" s="7" t="s">
        <v>270</v>
      </c>
      <c r="AD97" s="7" t="s">
        <v>270</v>
      </c>
      <c r="AE97" s="7" t="s">
        <v>270</v>
      </c>
      <c r="AF97" s="7" t="s">
        <v>270</v>
      </c>
      <c r="AG97" s="7" t="s">
        <v>270</v>
      </c>
      <c r="AH97" s="7" t="s">
        <v>269</v>
      </c>
      <c r="AI97" s="7" t="s">
        <v>270</v>
      </c>
      <c r="AJ97" s="60" t="s">
        <v>270</v>
      </c>
      <c r="AK97" s="60" t="s">
        <v>2092</v>
      </c>
    </row>
    <row r="98" spans="1:37" ht="57" x14ac:dyDescent="0.45">
      <c r="A98" s="64" t="s">
        <v>2032</v>
      </c>
      <c r="B98" s="59" t="s">
        <v>122</v>
      </c>
      <c r="C98" s="65">
        <v>43965</v>
      </c>
      <c r="D98" s="65">
        <v>43966</v>
      </c>
      <c r="E98" s="57" t="s">
        <v>2033</v>
      </c>
      <c r="F98" s="127" t="str">
        <f>HYPERLINK(Table2[[#This Row],[URL-not hyperlinked]])</f>
        <v>https://jamanetwork.com/journals/jama/fullarticle/2766215</v>
      </c>
      <c r="G98" s="36" t="s">
        <v>117</v>
      </c>
      <c r="H98" s="36" t="s">
        <v>118</v>
      </c>
      <c r="I98" s="70" t="s">
        <v>2034</v>
      </c>
      <c r="J98" s="36" t="s">
        <v>2035</v>
      </c>
      <c r="K98" s="36">
        <v>2020</v>
      </c>
      <c r="L98" s="36" t="s">
        <v>2101</v>
      </c>
      <c r="M98" s="36" t="s">
        <v>2036</v>
      </c>
      <c r="N98" s="36" t="s">
        <v>2013</v>
      </c>
      <c r="O98" s="36" t="s">
        <v>270</v>
      </c>
      <c r="P98" s="36" t="s">
        <v>269</v>
      </c>
      <c r="Q98" s="36" t="s">
        <v>270</v>
      </c>
      <c r="R98" s="26" t="s">
        <v>270</v>
      </c>
      <c r="S98" s="7" t="s">
        <v>119</v>
      </c>
      <c r="T98" s="36">
        <v>13</v>
      </c>
      <c r="U98" s="36" t="s">
        <v>270</v>
      </c>
      <c r="V98" s="36" t="s">
        <v>270</v>
      </c>
      <c r="W98" s="7" t="s">
        <v>270</v>
      </c>
      <c r="X98" s="36" t="s">
        <v>270</v>
      </c>
      <c r="Y98" s="36" t="s">
        <v>270</v>
      </c>
      <c r="Z98" s="36" t="s">
        <v>270</v>
      </c>
      <c r="AA98" s="7" t="s">
        <v>269</v>
      </c>
      <c r="AB98" s="7" t="s">
        <v>269</v>
      </c>
      <c r="AC98" s="7" t="s">
        <v>270</v>
      </c>
      <c r="AD98" s="7" t="s">
        <v>270</v>
      </c>
      <c r="AE98" s="7" t="s">
        <v>270</v>
      </c>
      <c r="AF98" s="7" t="s">
        <v>270</v>
      </c>
      <c r="AG98" s="7" t="s">
        <v>270</v>
      </c>
      <c r="AH98" s="7" t="s">
        <v>270</v>
      </c>
      <c r="AI98" s="7" t="s">
        <v>270</v>
      </c>
      <c r="AJ98" s="60" t="s">
        <v>270</v>
      </c>
      <c r="AK98" s="60" t="s">
        <v>2092</v>
      </c>
    </row>
    <row r="99" spans="1:37" ht="42.75" x14ac:dyDescent="0.45">
      <c r="A99" s="64" t="s">
        <v>1977</v>
      </c>
      <c r="B99" s="59" t="s">
        <v>1956</v>
      </c>
      <c r="C99" s="65">
        <v>43964</v>
      </c>
      <c r="D99" s="65">
        <v>43969</v>
      </c>
      <c r="E99" s="57" t="s">
        <v>1978</v>
      </c>
      <c r="F99" s="127" t="str">
        <f>HYPERLINK(Table2[[#This Row],[URL-not hyperlinked]])</f>
        <v>https://www.ncbi.nlm.nih.gov/pmc/articles/PMC7220170/</v>
      </c>
      <c r="G99" s="36" t="s">
        <v>115</v>
      </c>
      <c r="H99" s="36" t="s">
        <v>123</v>
      </c>
      <c r="I99" s="70" t="s">
        <v>1979</v>
      </c>
      <c r="J99" s="36" t="s">
        <v>1980</v>
      </c>
      <c r="K99" s="36">
        <v>2020</v>
      </c>
      <c r="L99" s="36" t="s">
        <v>2101</v>
      </c>
      <c r="M99" s="36" t="s">
        <v>1981</v>
      </c>
      <c r="N99" s="36" t="s">
        <v>1954</v>
      </c>
      <c r="O99" s="36" t="s">
        <v>269</v>
      </c>
      <c r="P99" s="36" t="s">
        <v>270</v>
      </c>
      <c r="Q99" s="36" t="s">
        <v>270</v>
      </c>
      <c r="R99" s="26" t="s">
        <v>269</v>
      </c>
      <c r="S99" s="7" t="s">
        <v>114</v>
      </c>
      <c r="T99" s="36" t="s">
        <v>122</v>
      </c>
      <c r="U99" s="36" t="s">
        <v>270</v>
      </c>
      <c r="V99" s="36" t="s">
        <v>270</v>
      </c>
      <c r="W99" s="7" t="s">
        <v>270</v>
      </c>
      <c r="X99" s="36" t="s">
        <v>270</v>
      </c>
      <c r="Y99" s="36" t="s">
        <v>270</v>
      </c>
      <c r="Z99" s="36" t="s">
        <v>270</v>
      </c>
      <c r="AA99" s="7" t="s">
        <v>270</v>
      </c>
      <c r="AB99" s="7" t="s">
        <v>270</v>
      </c>
      <c r="AC99" s="7" t="s">
        <v>270</v>
      </c>
      <c r="AD99" s="7" t="s">
        <v>270</v>
      </c>
      <c r="AE99" s="7" t="s">
        <v>270</v>
      </c>
      <c r="AF99" s="7" t="s">
        <v>270</v>
      </c>
      <c r="AG99" s="7" t="s">
        <v>269</v>
      </c>
      <c r="AH99" s="7" t="s">
        <v>270</v>
      </c>
      <c r="AI99" s="7" t="s">
        <v>270</v>
      </c>
      <c r="AJ99" s="60" t="s">
        <v>270</v>
      </c>
      <c r="AK99" s="60" t="s">
        <v>2092</v>
      </c>
    </row>
    <row r="100" spans="1:37" ht="63.75" x14ac:dyDescent="0.45">
      <c r="A100" s="64" t="s">
        <v>814</v>
      </c>
      <c r="B100" s="59" t="s">
        <v>815</v>
      </c>
      <c r="C100" s="130">
        <v>2020</v>
      </c>
      <c r="D100" s="65">
        <v>43964</v>
      </c>
      <c r="E100" s="57" t="s">
        <v>816</v>
      </c>
      <c r="F100" s="127" t="str">
        <f>HYPERLINK(Table2[[#This Row],[URL-not hyperlinked]])</f>
        <v>http://mjhid.org/index.php/mjhid/article/view/2020.033</v>
      </c>
      <c r="G100" s="36" t="s">
        <v>120</v>
      </c>
      <c r="H100" s="36" t="s">
        <v>118</v>
      </c>
      <c r="I100" s="70" t="s">
        <v>817</v>
      </c>
      <c r="J100" s="36" t="s">
        <v>818</v>
      </c>
      <c r="K100" s="36">
        <v>2020</v>
      </c>
      <c r="L100" s="36" t="s">
        <v>2101</v>
      </c>
      <c r="M100" s="36" t="s">
        <v>819</v>
      </c>
      <c r="O100" s="36" t="s">
        <v>269</v>
      </c>
      <c r="P100" s="36" t="s">
        <v>270</v>
      </c>
      <c r="Q100" s="36" t="s">
        <v>270</v>
      </c>
      <c r="R100" s="26" t="s">
        <v>270</v>
      </c>
      <c r="S100" s="7" t="s">
        <v>119</v>
      </c>
      <c r="T100" s="36">
        <v>1</v>
      </c>
      <c r="U100" s="36" t="s">
        <v>270</v>
      </c>
      <c r="V100" s="36" t="s">
        <v>270</v>
      </c>
      <c r="W100" s="7" t="s">
        <v>270</v>
      </c>
      <c r="X100" s="36" t="s">
        <v>269</v>
      </c>
      <c r="Y100" s="36" t="s">
        <v>269</v>
      </c>
      <c r="Z100" s="36" t="s">
        <v>270</v>
      </c>
      <c r="AA100" s="7" t="s">
        <v>270</v>
      </c>
      <c r="AB100" s="7" t="s">
        <v>270</v>
      </c>
      <c r="AC100" s="7" t="s">
        <v>270</v>
      </c>
      <c r="AD100" s="7" t="s">
        <v>270</v>
      </c>
      <c r="AE100" s="7" t="s">
        <v>270</v>
      </c>
      <c r="AF100" s="7" t="s">
        <v>270</v>
      </c>
      <c r="AG100" s="7" t="s">
        <v>270</v>
      </c>
      <c r="AH100" s="7" t="s">
        <v>270</v>
      </c>
      <c r="AI100" s="7" t="s">
        <v>270</v>
      </c>
      <c r="AJ100" s="60" t="s">
        <v>270</v>
      </c>
      <c r="AK100" s="60" t="s">
        <v>2092</v>
      </c>
    </row>
    <row r="101" spans="1:37" ht="42.75" x14ac:dyDescent="0.45">
      <c r="A101" s="64" t="s">
        <v>820</v>
      </c>
      <c r="B101" s="59" t="s">
        <v>122</v>
      </c>
      <c r="C101" s="130">
        <v>2020</v>
      </c>
      <c r="D101" s="65">
        <v>43964</v>
      </c>
      <c r="E101" s="57" t="s">
        <v>821</v>
      </c>
      <c r="F101" s="127" t="str">
        <f>HYPERLINK(Table2[[#This Row],[URL-not hyperlinked]])</f>
        <v>http://mjhid.org/index.php/mjhid/article/view/2020.028</v>
      </c>
      <c r="G101" s="36" t="s">
        <v>120</v>
      </c>
      <c r="H101" s="36" t="s">
        <v>116</v>
      </c>
      <c r="I101" s="70" t="s">
        <v>822</v>
      </c>
      <c r="J101" s="36" t="s">
        <v>818</v>
      </c>
      <c r="K101" s="36">
        <v>2020</v>
      </c>
      <c r="L101" s="36" t="s">
        <v>2101</v>
      </c>
      <c r="M101" s="36" t="s">
        <v>823</v>
      </c>
      <c r="O101" s="36" t="s">
        <v>270</v>
      </c>
      <c r="P101" s="36" t="s">
        <v>269</v>
      </c>
      <c r="Q101" s="36" t="s">
        <v>270</v>
      </c>
      <c r="R101" s="26" t="s">
        <v>270</v>
      </c>
      <c r="S101" s="7" t="s">
        <v>119</v>
      </c>
      <c r="T101" s="36" t="s">
        <v>555</v>
      </c>
      <c r="U101" s="36" t="s">
        <v>270</v>
      </c>
      <c r="V101" s="36" t="s">
        <v>270</v>
      </c>
      <c r="W101" s="7" t="s">
        <v>270</v>
      </c>
      <c r="X101" s="36" t="s">
        <v>270</v>
      </c>
      <c r="Y101" s="36" t="s">
        <v>270</v>
      </c>
      <c r="Z101" s="36" t="s">
        <v>269</v>
      </c>
      <c r="AA101" s="7" t="s">
        <v>269</v>
      </c>
      <c r="AB101" s="7" t="s">
        <v>270</v>
      </c>
      <c r="AC101" s="7" t="s">
        <v>270</v>
      </c>
      <c r="AD101" s="7" t="s">
        <v>270</v>
      </c>
      <c r="AE101" s="7" t="s">
        <v>270</v>
      </c>
      <c r="AF101" s="7" t="s">
        <v>270</v>
      </c>
      <c r="AG101" s="7" t="s">
        <v>270</v>
      </c>
      <c r="AH101" s="7" t="s">
        <v>270</v>
      </c>
      <c r="AI101" s="7" t="s">
        <v>270</v>
      </c>
      <c r="AJ101" s="60" t="s">
        <v>270</v>
      </c>
      <c r="AK101" s="60" t="s">
        <v>2092</v>
      </c>
    </row>
    <row r="102" spans="1:37" ht="114.75" x14ac:dyDescent="0.45">
      <c r="A102" s="64" t="s">
        <v>824</v>
      </c>
      <c r="B102" s="59" t="s">
        <v>825</v>
      </c>
      <c r="C102" s="130">
        <v>2020</v>
      </c>
      <c r="D102" s="65">
        <v>43964</v>
      </c>
      <c r="E102" s="57" t="s">
        <v>826</v>
      </c>
      <c r="F102" s="127" t="str">
        <f>HYPERLINK(Table2[[#This Row],[URL-not hyperlinked]])</f>
        <v>https://www.sciencedirect.com/science/article/pii/S0268401220306319</v>
      </c>
      <c r="G102" s="36" t="s">
        <v>121</v>
      </c>
      <c r="H102" s="36" t="s">
        <v>118</v>
      </c>
      <c r="I102" s="70" t="s">
        <v>827</v>
      </c>
      <c r="J102" s="36" t="s">
        <v>828</v>
      </c>
      <c r="K102" s="36">
        <v>2020</v>
      </c>
      <c r="L102" s="36" t="s">
        <v>2101</v>
      </c>
      <c r="M102" s="36" t="s">
        <v>829</v>
      </c>
      <c r="O102" s="36" t="s">
        <v>270</v>
      </c>
      <c r="P102" s="36" t="s">
        <v>270</v>
      </c>
      <c r="Q102" s="36" t="s">
        <v>270</v>
      </c>
      <c r="R102" s="26" t="s">
        <v>269</v>
      </c>
      <c r="S102" s="7" t="s">
        <v>39</v>
      </c>
      <c r="T102" s="36" t="s">
        <v>555</v>
      </c>
      <c r="U102" s="36" t="s">
        <v>270</v>
      </c>
      <c r="V102" s="36" t="s">
        <v>270</v>
      </c>
      <c r="W102" s="7" t="s">
        <v>270</v>
      </c>
      <c r="X102" s="36" t="s">
        <v>270</v>
      </c>
      <c r="Y102" s="36" t="s">
        <v>270</v>
      </c>
      <c r="Z102" s="36" t="s">
        <v>270</v>
      </c>
      <c r="AA102" s="7" t="s">
        <v>270</v>
      </c>
      <c r="AB102" s="7" t="s">
        <v>270</v>
      </c>
      <c r="AC102" s="7" t="s">
        <v>270</v>
      </c>
      <c r="AD102" s="7" t="s">
        <v>270</v>
      </c>
      <c r="AE102" s="7" t="s">
        <v>270</v>
      </c>
      <c r="AF102" s="7" t="s">
        <v>270</v>
      </c>
      <c r="AG102" s="7" t="s">
        <v>270</v>
      </c>
      <c r="AH102" s="7" t="s">
        <v>269</v>
      </c>
      <c r="AI102" s="7" t="s">
        <v>270</v>
      </c>
      <c r="AJ102" s="60" t="s">
        <v>270</v>
      </c>
      <c r="AK102" s="60" t="s">
        <v>2092</v>
      </c>
    </row>
    <row r="103" spans="1:37" ht="153" x14ac:dyDescent="0.45">
      <c r="A103" s="64" t="s">
        <v>2042</v>
      </c>
      <c r="B103" s="59" t="s">
        <v>2043</v>
      </c>
      <c r="C103" s="65">
        <v>43964</v>
      </c>
      <c r="D103" s="65">
        <v>43966</v>
      </c>
      <c r="E103" s="57" t="s">
        <v>2044</v>
      </c>
      <c r="F103" s="127" t="str">
        <f>HYPERLINK(Table2[[#This Row],[URL-not hyperlinked]])</f>
        <v>https://pubmed.ncbi.nlm.nih.gov/32405454/</v>
      </c>
      <c r="G103" s="36" t="s">
        <v>2045</v>
      </c>
      <c r="H103" s="36" t="s">
        <v>118</v>
      </c>
      <c r="I103" s="70" t="s">
        <v>2046</v>
      </c>
      <c r="J103" s="36" t="s">
        <v>2047</v>
      </c>
      <c r="K103" s="36">
        <v>2020</v>
      </c>
      <c r="L103" s="36" t="s">
        <v>2101</v>
      </c>
      <c r="M103" s="36" t="s">
        <v>2048</v>
      </c>
      <c r="N103" s="36" t="s">
        <v>2013</v>
      </c>
      <c r="O103" s="36" t="s">
        <v>269</v>
      </c>
      <c r="P103" s="36" t="s">
        <v>270</v>
      </c>
      <c r="Q103" s="36" t="s">
        <v>270</v>
      </c>
      <c r="R103" s="26" t="s">
        <v>270</v>
      </c>
      <c r="S103" s="7" t="s">
        <v>39</v>
      </c>
      <c r="T103" s="36">
        <v>1</v>
      </c>
      <c r="U103" s="36" t="s">
        <v>269</v>
      </c>
      <c r="V103" s="36" t="s">
        <v>270</v>
      </c>
      <c r="W103" s="7" t="s">
        <v>270</v>
      </c>
      <c r="X103" s="36" t="s">
        <v>269</v>
      </c>
      <c r="Y103" s="36" t="s">
        <v>269</v>
      </c>
      <c r="Z103" s="36" t="s">
        <v>270</v>
      </c>
      <c r="AA103" s="7" t="s">
        <v>270</v>
      </c>
      <c r="AB103" s="7" t="s">
        <v>270</v>
      </c>
      <c r="AC103" s="7" t="s">
        <v>270</v>
      </c>
      <c r="AD103" s="7" t="s">
        <v>270</v>
      </c>
      <c r="AE103" s="7" t="s">
        <v>270</v>
      </c>
      <c r="AF103" s="7" t="s">
        <v>270</v>
      </c>
      <c r="AG103" s="7" t="s">
        <v>270</v>
      </c>
      <c r="AH103" s="7" t="s">
        <v>270</v>
      </c>
      <c r="AI103" s="7" t="s">
        <v>270</v>
      </c>
      <c r="AJ103" s="60" t="s">
        <v>270</v>
      </c>
      <c r="AK103" s="60" t="s">
        <v>2092</v>
      </c>
    </row>
    <row r="104" spans="1:37" ht="204" x14ac:dyDescent="0.45">
      <c r="A104" s="64" t="s">
        <v>835</v>
      </c>
      <c r="B104" s="59" t="s">
        <v>836</v>
      </c>
      <c r="C104" s="130">
        <v>2020</v>
      </c>
      <c r="D104" s="65">
        <v>43964</v>
      </c>
      <c r="E104" s="57" t="s">
        <v>837</v>
      </c>
      <c r="F104" s="127" t="str">
        <f>HYPERLINK(Table2[[#This Row],[URL-not hyperlinked]])</f>
        <v>https://ijme.in/articles/the-icmr-bulletin-on-targeted-hydroxychloroquine-prophylaxis-for-covid-19-need-to-interpret-with-caution/?galley=html</v>
      </c>
      <c r="G104" s="36" t="s">
        <v>127</v>
      </c>
      <c r="H104" s="36" t="s">
        <v>123</v>
      </c>
      <c r="I104" s="70" t="s">
        <v>838</v>
      </c>
      <c r="J104" s="36" t="s">
        <v>839</v>
      </c>
      <c r="K104" s="36">
        <v>2020</v>
      </c>
      <c r="L104" s="36" t="s">
        <v>2101</v>
      </c>
      <c r="M104" s="36" t="s">
        <v>840</v>
      </c>
      <c r="O104" s="36" t="s">
        <v>269</v>
      </c>
      <c r="P104" s="36" t="s">
        <v>269</v>
      </c>
      <c r="Q104" s="36" t="s">
        <v>270</v>
      </c>
      <c r="R104" s="26" t="s">
        <v>270</v>
      </c>
      <c r="S104" s="7" t="s">
        <v>39</v>
      </c>
      <c r="T104" s="36" t="s">
        <v>555</v>
      </c>
      <c r="U104" s="36" t="s">
        <v>270</v>
      </c>
      <c r="V104" s="36" t="s">
        <v>270</v>
      </c>
      <c r="W104" s="7" t="s">
        <v>270</v>
      </c>
      <c r="X104" s="36" t="s">
        <v>270</v>
      </c>
      <c r="Y104" s="36" t="s">
        <v>269</v>
      </c>
      <c r="Z104" s="36" t="s">
        <v>270</v>
      </c>
      <c r="AA104" s="7" t="s">
        <v>270</v>
      </c>
      <c r="AB104" s="7" t="s">
        <v>270</v>
      </c>
      <c r="AC104" s="7" t="s">
        <v>270</v>
      </c>
      <c r="AD104" s="7" t="s">
        <v>269</v>
      </c>
      <c r="AE104" s="7" t="s">
        <v>270</v>
      </c>
      <c r="AF104" s="7" t="s">
        <v>270</v>
      </c>
      <c r="AG104" s="7" t="s">
        <v>270</v>
      </c>
      <c r="AH104" s="7" t="s">
        <v>270</v>
      </c>
      <c r="AI104" s="7" t="s">
        <v>270</v>
      </c>
      <c r="AJ104" s="60" t="s">
        <v>270</v>
      </c>
      <c r="AK104" s="60" t="s">
        <v>2092</v>
      </c>
    </row>
    <row r="105" spans="1:37" ht="63.75" x14ac:dyDescent="0.45">
      <c r="A105" s="64" t="s">
        <v>2049</v>
      </c>
      <c r="B105" s="59" t="s">
        <v>2050</v>
      </c>
      <c r="C105" s="65">
        <v>43964</v>
      </c>
      <c r="D105" s="65">
        <v>43966</v>
      </c>
      <c r="E105" s="57" t="s">
        <v>2051</v>
      </c>
      <c r="F105" s="127" t="str">
        <f>HYPERLINK(Table2[[#This Row],[URL-not hyperlinked]])</f>
        <v>https://pubmed.ncbi.nlm.nih.gov/32404431/</v>
      </c>
      <c r="G105" s="36" t="s">
        <v>117</v>
      </c>
      <c r="H105" s="36" t="s">
        <v>118</v>
      </c>
      <c r="I105" s="70" t="s">
        <v>2052</v>
      </c>
      <c r="J105" s="36" t="s">
        <v>447</v>
      </c>
      <c r="K105" s="36">
        <v>2020</v>
      </c>
      <c r="L105" s="36" t="s">
        <v>2101</v>
      </c>
      <c r="M105" s="36" t="s">
        <v>2053</v>
      </c>
      <c r="N105" s="36" t="s">
        <v>1954</v>
      </c>
      <c r="O105" s="36" t="s">
        <v>270</v>
      </c>
      <c r="P105" s="36" t="s">
        <v>269</v>
      </c>
      <c r="Q105" s="36" t="s">
        <v>270</v>
      </c>
      <c r="R105" s="26" t="s">
        <v>270</v>
      </c>
      <c r="S105" s="7" t="s">
        <v>119</v>
      </c>
      <c r="T105" s="36">
        <v>3</v>
      </c>
      <c r="U105" s="36" t="s">
        <v>270</v>
      </c>
      <c r="V105" s="36" t="s">
        <v>270</v>
      </c>
      <c r="W105" s="7" t="s">
        <v>270</v>
      </c>
      <c r="X105" s="36" t="s">
        <v>270</v>
      </c>
      <c r="Y105" s="36" t="s">
        <v>270</v>
      </c>
      <c r="Z105" s="36" t="s">
        <v>269</v>
      </c>
      <c r="AA105" s="7" t="s">
        <v>269</v>
      </c>
      <c r="AB105" s="7" t="s">
        <v>269</v>
      </c>
      <c r="AC105" s="7" t="s">
        <v>269</v>
      </c>
      <c r="AD105" s="7" t="s">
        <v>269</v>
      </c>
      <c r="AE105" s="7" t="s">
        <v>270</v>
      </c>
      <c r="AF105" s="7" t="s">
        <v>270</v>
      </c>
      <c r="AG105" s="7" t="s">
        <v>270</v>
      </c>
      <c r="AH105" s="7" t="s">
        <v>270</v>
      </c>
      <c r="AI105" s="7" t="s">
        <v>270</v>
      </c>
      <c r="AJ105" s="60" t="s">
        <v>270</v>
      </c>
      <c r="AK105" s="60" t="s">
        <v>2092</v>
      </c>
    </row>
    <row r="106" spans="1:37" ht="165.75" x14ac:dyDescent="0.45">
      <c r="A106" s="64" t="s">
        <v>2054</v>
      </c>
      <c r="B106" s="59" t="s">
        <v>2055</v>
      </c>
      <c r="C106" s="65">
        <v>43964</v>
      </c>
      <c r="D106" s="65">
        <v>43966</v>
      </c>
      <c r="E106" s="57" t="s">
        <v>2056</v>
      </c>
      <c r="F106" s="127" t="str">
        <f>HYPERLINK(Table2[[#This Row],[URL-not hyperlinked]])</f>
        <v>https://pubmed.ncbi.nlm.nih.gov/32403911/</v>
      </c>
      <c r="G106" s="36" t="s">
        <v>125</v>
      </c>
      <c r="H106" s="36" t="s">
        <v>116</v>
      </c>
      <c r="I106" s="70" t="s">
        <v>2057</v>
      </c>
      <c r="J106" s="36" t="s">
        <v>2058</v>
      </c>
      <c r="K106" s="36">
        <v>2020</v>
      </c>
      <c r="L106" s="36" t="s">
        <v>2101</v>
      </c>
      <c r="M106" s="36" t="s">
        <v>2059</v>
      </c>
      <c r="N106" s="36" t="s">
        <v>1954</v>
      </c>
      <c r="O106" s="36" t="s">
        <v>270</v>
      </c>
      <c r="P106" s="36" t="s">
        <v>270</v>
      </c>
      <c r="Q106" s="36" t="s">
        <v>270</v>
      </c>
      <c r="R106" s="26" t="s">
        <v>269</v>
      </c>
      <c r="S106" s="7" t="s">
        <v>119</v>
      </c>
      <c r="T106" s="36" t="s">
        <v>122</v>
      </c>
      <c r="U106" s="36" t="s">
        <v>270</v>
      </c>
      <c r="V106" s="36" t="s">
        <v>270</v>
      </c>
      <c r="W106" s="7" t="s">
        <v>270</v>
      </c>
      <c r="X106" s="36" t="s">
        <v>270</v>
      </c>
      <c r="Y106" s="36" t="s">
        <v>270</v>
      </c>
      <c r="Z106" s="36" t="s">
        <v>270</v>
      </c>
      <c r="AA106" s="7" t="s">
        <v>270</v>
      </c>
      <c r="AB106" s="7" t="s">
        <v>270</v>
      </c>
      <c r="AC106" s="7" t="s">
        <v>270</v>
      </c>
      <c r="AD106" s="7" t="s">
        <v>270</v>
      </c>
      <c r="AE106" s="7" t="s">
        <v>270</v>
      </c>
      <c r="AF106" s="7" t="s">
        <v>270</v>
      </c>
      <c r="AG106" s="7" t="s">
        <v>269</v>
      </c>
      <c r="AH106" s="7" t="s">
        <v>270</v>
      </c>
      <c r="AI106" s="7" t="s">
        <v>270</v>
      </c>
      <c r="AJ106" s="60" t="s">
        <v>270</v>
      </c>
      <c r="AK106" s="60" t="s">
        <v>2092</v>
      </c>
    </row>
    <row r="107" spans="1:37" ht="57" x14ac:dyDescent="0.45">
      <c r="A107" s="64" t="s">
        <v>2060</v>
      </c>
      <c r="B107" s="59" t="s">
        <v>122</v>
      </c>
      <c r="C107" s="65">
        <v>43964</v>
      </c>
      <c r="D107" s="65">
        <v>43965</v>
      </c>
      <c r="E107" s="57" t="s">
        <v>2061</v>
      </c>
      <c r="F107" s="127" t="str">
        <f>HYPERLINK(Table2[[#This Row],[URL-not hyperlinked]])</f>
        <v>https://onlinelibrary.wiley.com/doi/abs/10.1111/apa.15347</v>
      </c>
      <c r="G107" s="36" t="s">
        <v>122</v>
      </c>
      <c r="H107" s="36" t="s">
        <v>123</v>
      </c>
      <c r="I107" s="70" t="s">
        <v>2062</v>
      </c>
      <c r="J107" s="36" t="s">
        <v>812</v>
      </c>
      <c r="K107" s="36">
        <v>2020</v>
      </c>
      <c r="L107" s="36" t="s">
        <v>2101</v>
      </c>
      <c r="M107" s="36" t="s">
        <v>2063</v>
      </c>
      <c r="N107" s="36" t="s">
        <v>1954</v>
      </c>
      <c r="O107" s="36" t="s">
        <v>270</v>
      </c>
      <c r="P107" s="36" t="s">
        <v>269</v>
      </c>
      <c r="Q107" s="36" t="s">
        <v>270</v>
      </c>
      <c r="R107" s="26" t="s">
        <v>269</v>
      </c>
      <c r="S107" s="7" t="s">
        <v>119</v>
      </c>
      <c r="T107" s="36" t="s">
        <v>122</v>
      </c>
      <c r="U107" s="36" t="s">
        <v>270</v>
      </c>
      <c r="V107" s="36" t="s">
        <v>270</v>
      </c>
      <c r="W107" s="7" t="s">
        <v>270</v>
      </c>
      <c r="X107" s="36" t="s">
        <v>270</v>
      </c>
      <c r="Y107" s="36" t="s">
        <v>270</v>
      </c>
      <c r="Z107" s="36" t="s">
        <v>270</v>
      </c>
      <c r="AA107" s="7" t="s">
        <v>270</v>
      </c>
      <c r="AB107" s="7" t="s">
        <v>270</v>
      </c>
      <c r="AC107" s="7" t="s">
        <v>270</v>
      </c>
      <c r="AD107" s="7" t="s">
        <v>270</v>
      </c>
      <c r="AE107" s="7" t="s">
        <v>270</v>
      </c>
      <c r="AF107" s="7" t="s">
        <v>270</v>
      </c>
      <c r="AG107" s="7" t="s">
        <v>270</v>
      </c>
      <c r="AH107" s="7" t="s">
        <v>269</v>
      </c>
      <c r="AI107" s="7" t="s">
        <v>270</v>
      </c>
      <c r="AJ107" s="60" t="s">
        <v>270</v>
      </c>
      <c r="AK107" s="60" t="s">
        <v>2092</v>
      </c>
    </row>
    <row r="108" spans="1:37" ht="140.25" x14ac:dyDescent="0.45">
      <c r="A108" s="64" t="s">
        <v>2064</v>
      </c>
      <c r="B108" s="59" t="s">
        <v>2065</v>
      </c>
      <c r="C108" s="65">
        <v>43964</v>
      </c>
      <c r="D108" s="65">
        <v>43965</v>
      </c>
      <c r="E108" s="57" t="s">
        <v>2066</v>
      </c>
      <c r="F108" s="127" t="str">
        <f>HYPERLINK(Table2[[#This Row],[URL-not hyperlinked]])</f>
        <v>https://pubmed.ncbi.nlm.nih.gov/32401226/</v>
      </c>
      <c r="G108" s="36" t="s">
        <v>122</v>
      </c>
      <c r="H108" s="36" t="s">
        <v>123</v>
      </c>
      <c r="I108" s="70" t="s">
        <v>2067</v>
      </c>
      <c r="J108" s="36" t="s">
        <v>437</v>
      </c>
      <c r="K108" s="36">
        <v>2020</v>
      </c>
      <c r="L108" s="36" t="s">
        <v>2101</v>
      </c>
      <c r="M108" s="36" t="s">
        <v>2068</v>
      </c>
      <c r="N108" s="36" t="s">
        <v>1954</v>
      </c>
      <c r="O108" s="36" t="s">
        <v>269</v>
      </c>
      <c r="P108" s="36" t="s">
        <v>270</v>
      </c>
      <c r="Q108" s="36" t="s">
        <v>270</v>
      </c>
      <c r="R108" s="26" t="s">
        <v>270</v>
      </c>
      <c r="S108" s="7" t="s">
        <v>114</v>
      </c>
      <c r="T108" s="36" t="s">
        <v>122</v>
      </c>
      <c r="U108" s="36" t="s">
        <v>270</v>
      </c>
      <c r="V108" s="36" t="s">
        <v>270</v>
      </c>
      <c r="W108" s="7" t="s">
        <v>270</v>
      </c>
      <c r="X108" s="36" t="s">
        <v>270</v>
      </c>
      <c r="Y108" s="36" t="s">
        <v>269</v>
      </c>
      <c r="Z108" s="36" t="s">
        <v>270</v>
      </c>
      <c r="AA108" s="7" t="s">
        <v>270</v>
      </c>
      <c r="AB108" s="7" t="s">
        <v>270</v>
      </c>
      <c r="AC108" s="7" t="s">
        <v>270</v>
      </c>
      <c r="AD108" s="7" t="s">
        <v>270</v>
      </c>
      <c r="AE108" s="7" t="s">
        <v>270</v>
      </c>
      <c r="AF108" s="7" t="s">
        <v>270</v>
      </c>
      <c r="AG108" s="7" t="s">
        <v>270</v>
      </c>
      <c r="AH108" s="7" t="s">
        <v>270</v>
      </c>
      <c r="AI108" s="7" t="s">
        <v>270</v>
      </c>
      <c r="AJ108" s="60" t="s">
        <v>270</v>
      </c>
      <c r="AK108" s="60" t="s">
        <v>2092</v>
      </c>
    </row>
    <row r="109" spans="1:37" ht="153" x14ac:dyDescent="0.45">
      <c r="A109" s="64" t="s">
        <v>2070</v>
      </c>
      <c r="B109" s="59" t="s">
        <v>2071</v>
      </c>
      <c r="C109" s="65">
        <v>43964</v>
      </c>
      <c r="D109" s="65">
        <v>43965</v>
      </c>
      <c r="E109" s="57" t="s">
        <v>2072</v>
      </c>
      <c r="F109" s="127" t="str">
        <f>HYPERLINK(Table2[[#This Row],[URL-not hyperlinked]])</f>
        <v>https://pubmed.ncbi.nlm.nih.gov/32400924/</v>
      </c>
      <c r="G109" s="36" t="s">
        <v>122</v>
      </c>
      <c r="H109" s="36" t="s">
        <v>123</v>
      </c>
      <c r="I109" s="70" t="s">
        <v>2073</v>
      </c>
      <c r="J109" s="36" t="s">
        <v>2069</v>
      </c>
      <c r="K109" s="36">
        <v>2020</v>
      </c>
      <c r="L109" s="36" t="s">
        <v>2101</v>
      </c>
      <c r="M109" s="36" t="s">
        <v>2074</v>
      </c>
      <c r="N109" s="36" t="s">
        <v>1954</v>
      </c>
      <c r="O109" s="36" t="s">
        <v>270</v>
      </c>
      <c r="P109" s="36" t="s">
        <v>269</v>
      </c>
      <c r="Q109" s="36" t="s">
        <v>270</v>
      </c>
      <c r="R109" s="26" t="s">
        <v>270</v>
      </c>
      <c r="S109" s="7" t="s">
        <v>114</v>
      </c>
      <c r="T109" s="36" t="s">
        <v>122</v>
      </c>
      <c r="U109" s="36" t="s">
        <v>270</v>
      </c>
      <c r="V109" s="36" t="s">
        <v>270</v>
      </c>
      <c r="W109" s="7" t="s">
        <v>270</v>
      </c>
      <c r="X109" s="36" t="s">
        <v>270</v>
      </c>
      <c r="Y109" s="36" t="s">
        <v>270</v>
      </c>
      <c r="Z109" s="36" t="s">
        <v>270</v>
      </c>
      <c r="AA109" s="7" t="s">
        <v>270</v>
      </c>
      <c r="AB109" s="7" t="s">
        <v>270</v>
      </c>
      <c r="AC109" s="7" t="s">
        <v>270</v>
      </c>
      <c r="AD109" s="7" t="s">
        <v>270</v>
      </c>
      <c r="AE109" s="7" t="s">
        <v>270</v>
      </c>
      <c r="AF109" s="7" t="s">
        <v>270</v>
      </c>
      <c r="AG109" s="7" t="s">
        <v>270</v>
      </c>
      <c r="AH109" s="7" t="s">
        <v>270</v>
      </c>
      <c r="AI109" s="7" t="s">
        <v>270</v>
      </c>
      <c r="AJ109" s="60" t="s">
        <v>270</v>
      </c>
      <c r="AK109" s="60" t="s">
        <v>2092</v>
      </c>
    </row>
    <row r="110" spans="1:37" ht="293.25" x14ac:dyDescent="0.45">
      <c r="A110" s="64" t="s">
        <v>1961</v>
      </c>
      <c r="B110" s="59" t="s">
        <v>1962</v>
      </c>
      <c r="C110" s="65">
        <v>43963</v>
      </c>
      <c r="D110" s="65">
        <v>43970</v>
      </c>
      <c r="E110" s="57" t="s">
        <v>1963</v>
      </c>
      <c r="F110" s="127" t="str">
        <f>HYPERLINK(Table2[[#This Row],[URL-not hyperlinked]])</f>
        <v>https://capmh.biomedcentral.com/articles/10.1186/s13034-020-00329-3</v>
      </c>
      <c r="G110" s="36" t="s">
        <v>122</v>
      </c>
      <c r="H110" s="36" t="s">
        <v>116</v>
      </c>
      <c r="I110" s="70" t="s">
        <v>1964</v>
      </c>
      <c r="J110" s="36" t="s">
        <v>364</v>
      </c>
      <c r="K110" s="36">
        <v>2020</v>
      </c>
      <c r="L110" s="36" t="s">
        <v>2101</v>
      </c>
      <c r="M110" s="36" t="s">
        <v>1965</v>
      </c>
      <c r="N110" s="36" t="s">
        <v>1954</v>
      </c>
      <c r="O110" s="36" t="s">
        <v>270</v>
      </c>
      <c r="P110" s="36" t="s">
        <v>269</v>
      </c>
      <c r="Q110" s="36" t="s">
        <v>270</v>
      </c>
      <c r="R110" s="26" t="s">
        <v>270</v>
      </c>
      <c r="S110" s="7" t="s">
        <v>114</v>
      </c>
      <c r="T110" s="36" t="s">
        <v>122</v>
      </c>
      <c r="U110" s="36" t="s">
        <v>270</v>
      </c>
      <c r="V110" s="36" t="s">
        <v>270</v>
      </c>
      <c r="W110" s="7" t="s">
        <v>270</v>
      </c>
      <c r="X110" s="36" t="s">
        <v>270</v>
      </c>
      <c r="Y110" s="36" t="s">
        <v>270</v>
      </c>
      <c r="Z110" s="36" t="s">
        <v>270</v>
      </c>
      <c r="AA110" s="7" t="s">
        <v>270</v>
      </c>
      <c r="AB110" s="7" t="s">
        <v>270</v>
      </c>
      <c r="AC110" s="7" t="s">
        <v>270</v>
      </c>
      <c r="AD110" s="7" t="s">
        <v>270</v>
      </c>
      <c r="AE110" s="7" t="s">
        <v>270</v>
      </c>
      <c r="AF110" s="7" t="s">
        <v>270</v>
      </c>
      <c r="AG110" s="7" t="s">
        <v>270</v>
      </c>
      <c r="AH110" s="7" t="s">
        <v>269</v>
      </c>
      <c r="AI110" s="7" t="s">
        <v>270</v>
      </c>
      <c r="AJ110" s="60" t="s">
        <v>270</v>
      </c>
      <c r="AK110" s="60" t="s">
        <v>2092</v>
      </c>
    </row>
    <row r="111" spans="1:37" ht="67.5" x14ac:dyDescent="0.45">
      <c r="A111" s="64" t="s">
        <v>2084</v>
      </c>
      <c r="B111" s="59" t="s">
        <v>122</v>
      </c>
      <c r="C111" s="65">
        <v>43963</v>
      </c>
      <c r="D111" s="65">
        <v>43964</v>
      </c>
      <c r="E111" s="57" t="s">
        <v>2085</v>
      </c>
      <c r="F111" s="127" t="str">
        <f>HYPERLINK(Table2[[#This Row],[URL-not hyperlinked]])</f>
        <v>https://www.ncbi.nlm.nih.gov/pmc/articles/PMC7242767/</v>
      </c>
      <c r="G111" s="36" t="s">
        <v>117</v>
      </c>
      <c r="H111" s="36" t="s">
        <v>123</v>
      </c>
      <c r="I111" s="70" t="s">
        <v>2086</v>
      </c>
      <c r="J111" s="36" t="s">
        <v>2087</v>
      </c>
      <c r="K111" s="36">
        <v>2020</v>
      </c>
      <c r="L111" s="36" t="s">
        <v>2101</v>
      </c>
      <c r="M111" s="36" t="s">
        <v>2088</v>
      </c>
      <c r="N111" s="36" t="s">
        <v>2013</v>
      </c>
      <c r="O111" s="36" t="s">
        <v>270</v>
      </c>
      <c r="P111" s="36" t="s">
        <v>269</v>
      </c>
      <c r="Q111" s="36" t="s">
        <v>270</v>
      </c>
      <c r="R111" s="26" t="s">
        <v>270</v>
      </c>
      <c r="S111" s="7" t="s">
        <v>119</v>
      </c>
      <c r="T111" s="36" t="s">
        <v>122</v>
      </c>
      <c r="U111" s="36" t="s">
        <v>270</v>
      </c>
      <c r="V111" s="36" t="s">
        <v>270</v>
      </c>
      <c r="W111" s="7" t="s">
        <v>270</v>
      </c>
      <c r="X111" s="36" t="s">
        <v>270</v>
      </c>
      <c r="Y111" s="36" t="s">
        <v>270</v>
      </c>
      <c r="Z111" s="36" t="s">
        <v>270</v>
      </c>
      <c r="AA111" s="7" t="s">
        <v>270</v>
      </c>
      <c r="AB111" s="7" t="s">
        <v>270</v>
      </c>
      <c r="AC111" s="7" t="s">
        <v>270</v>
      </c>
      <c r="AD111" s="7" t="s">
        <v>270</v>
      </c>
      <c r="AE111" s="7" t="s">
        <v>270</v>
      </c>
      <c r="AF111" s="7" t="s">
        <v>270</v>
      </c>
      <c r="AG111" s="7" t="s">
        <v>270</v>
      </c>
      <c r="AH111" s="7" t="s">
        <v>270</v>
      </c>
      <c r="AI111" s="7" t="s">
        <v>270</v>
      </c>
      <c r="AJ111" s="60" t="s">
        <v>270</v>
      </c>
      <c r="AK111" s="60" t="s">
        <v>2092</v>
      </c>
    </row>
    <row r="112" spans="1:37" ht="140.25" x14ac:dyDescent="0.45">
      <c r="A112" s="64" t="s">
        <v>2014</v>
      </c>
      <c r="B112" s="59" t="s">
        <v>2015</v>
      </c>
      <c r="C112" s="65">
        <v>43962</v>
      </c>
      <c r="D112" s="65">
        <v>43966</v>
      </c>
      <c r="E112" s="57" t="s">
        <v>2016</v>
      </c>
      <c r="F112" s="127" t="str">
        <f>HYPERLINK(Table2[[#This Row],[URL-not hyperlinked]])</f>
        <v>https://www.ncbi.nlm.nih.gov/pmc/articles/PMC7212945/</v>
      </c>
      <c r="G112" s="36" t="s">
        <v>132</v>
      </c>
      <c r="H112" s="36" t="s">
        <v>123</v>
      </c>
      <c r="I112" s="70" t="s">
        <v>2017</v>
      </c>
      <c r="J112" s="36" t="s">
        <v>2018</v>
      </c>
      <c r="K112" s="36">
        <v>2020</v>
      </c>
      <c r="L112" s="36" t="s">
        <v>2101</v>
      </c>
      <c r="M112" s="36" t="s">
        <v>2019</v>
      </c>
      <c r="N112" s="36" t="s">
        <v>2013</v>
      </c>
      <c r="O112" s="36" t="s">
        <v>269</v>
      </c>
      <c r="P112" s="36" t="s">
        <v>269</v>
      </c>
      <c r="Q112" s="36" t="s">
        <v>270</v>
      </c>
      <c r="R112" s="26" t="s">
        <v>270</v>
      </c>
      <c r="S112" s="7" t="s">
        <v>119</v>
      </c>
      <c r="T112" s="36" t="s">
        <v>122</v>
      </c>
      <c r="U112" s="36" t="s">
        <v>270</v>
      </c>
      <c r="V112" s="36" t="s">
        <v>270</v>
      </c>
      <c r="W112" s="7" t="s">
        <v>270</v>
      </c>
      <c r="X112" s="36" t="s">
        <v>270</v>
      </c>
      <c r="Y112" s="36" t="s">
        <v>270</v>
      </c>
      <c r="Z112" s="36" t="s">
        <v>269</v>
      </c>
      <c r="AA112" s="7" t="s">
        <v>270</v>
      </c>
      <c r="AB112" s="7" t="s">
        <v>270</v>
      </c>
      <c r="AC112" s="7" t="s">
        <v>270</v>
      </c>
      <c r="AD112" s="7" t="s">
        <v>270</v>
      </c>
      <c r="AE112" s="7" t="s">
        <v>270</v>
      </c>
      <c r="AF112" s="7" t="s">
        <v>270</v>
      </c>
      <c r="AG112" s="7" t="s">
        <v>270</v>
      </c>
      <c r="AH112" s="7" t="s">
        <v>270</v>
      </c>
      <c r="AI112" s="7" t="s">
        <v>270</v>
      </c>
      <c r="AJ112" s="60" t="s">
        <v>270</v>
      </c>
      <c r="AK112" s="60" t="s">
        <v>2092</v>
      </c>
    </row>
    <row r="113" spans="1:37" ht="140.25" x14ac:dyDescent="0.45">
      <c r="A113" s="64" t="s">
        <v>2020</v>
      </c>
      <c r="B113" s="59" t="s">
        <v>2015</v>
      </c>
      <c r="C113" s="65">
        <v>43962</v>
      </c>
      <c r="D113" s="65">
        <v>43966</v>
      </c>
      <c r="E113" s="57" t="s">
        <v>2021</v>
      </c>
      <c r="F113" s="127" t="str">
        <f>HYPERLINK(Table2[[#This Row],[URL-not hyperlinked]])</f>
        <v>https://www.ncbi.nlm.nih.gov/pmc/articles/PMC7212959/</v>
      </c>
      <c r="G113" s="36" t="s">
        <v>132</v>
      </c>
      <c r="H113" s="36" t="s">
        <v>123</v>
      </c>
      <c r="I113" s="70" t="s">
        <v>2017</v>
      </c>
      <c r="J113" s="36" t="s">
        <v>2018</v>
      </c>
      <c r="K113" s="36">
        <v>2020</v>
      </c>
      <c r="L113" s="36" t="s">
        <v>2101</v>
      </c>
      <c r="M113" s="36" t="s">
        <v>2022</v>
      </c>
      <c r="N113" s="36" t="s">
        <v>2013</v>
      </c>
      <c r="O113" s="36" t="s">
        <v>269</v>
      </c>
      <c r="P113" s="36" t="s">
        <v>269</v>
      </c>
      <c r="Q113" s="36" t="s">
        <v>270</v>
      </c>
      <c r="R113" s="26" t="s">
        <v>270</v>
      </c>
      <c r="S113" s="7" t="s">
        <v>119</v>
      </c>
      <c r="T113" s="36" t="s">
        <v>122</v>
      </c>
      <c r="U113" s="36" t="s">
        <v>270</v>
      </c>
      <c r="V113" s="36" t="s">
        <v>270</v>
      </c>
      <c r="W113" s="7" t="s">
        <v>270</v>
      </c>
      <c r="X113" s="36" t="s">
        <v>270</v>
      </c>
      <c r="Y113" s="36" t="s">
        <v>270</v>
      </c>
      <c r="Z113" s="36" t="s">
        <v>269</v>
      </c>
      <c r="AA113" s="7" t="s">
        <v>270</v>
      </c>
      <c r="AB113" s="7" t="s">
        <v>270</v>
      </c>
      <c r="AC113" s="7" t="s">
        <v>270</v>
      </c>
      <c r="AD113" s="7" t="s">
        <v>270</v>
      </c>
      <c r="AE113" s="7" t="s">
        <v>270</v>
      </c>
      <c r="AF113" s="7" t="s">
        <v>270</v>
      </c>
      <c r="AG113" s="7" t="s">
        <v>270</v>
      </c>
      <c r="AH113" s="7" t="s">
        <v>270</v>
      </c>
      <c r="AI113" s="7" t="s">
        <v>270</v>
      </c>
      <c r="AJ113" s="60" t="s">
        <v>270</v>
      </c>
      <c r="AK113" s="60" t="s">
        <v>2092</v>
      </c>
    </row>
    <row r="114" spans="1:37" ht="42.75" x14ac:dyDescent="0.45">
      <c r="A114" s="64" t="s">
        <v>2081</v>
      </c>
      <c r="B114" s="59" t="s">
        <v>122</v>
      </c>
      <c r="C114" s="65">
        <v>43960</v>
      </c>
      <c r="D114" s="65">
        <v>43964</v>
      </c>
      <c r="E114" s="57" t="s">
        <v>2082</v>
      </c>
      <c r="F114" s="127" t="str">
        <f>HYPERLINK(Table2[[#This Row],[URL-not hyperlinked]])</f>
        <v>https://pubmed.ncbi.nlm.nih.gov/32393680/</v>
      </c>
      <c r="G114" s="36" t="s">
        <v>117</v>
      </c>
      <c r="H114" s="36" t="s">
        <v>118</v>
      </c>
      <c r="I114" s="70" t="s">
        <v>2083</v>
      </c>
      <c r="J114" s="36" t="s">
        <v>641</v>
      </c>
      <c r="K114" s="36">
        <v>2020</v>
      </c>
      <c r="L114" s="36" t="s">
        <v>2101</v>
      </c>
      <c r="N114" s="36" t="s">
        <v>1954</v>
      </c>
      <c r="O114" s="36" t="s">
        <v>270</v>
      </c>
      <c r="P114" s="36" t="s">
        <v>269</v>
      </c>
      <c r="Q114" s="36" t="s">
        <v>270</v>
      </c>
      <c r="R114" s="26" t="s">
        <v>270</v>
      </c>
      <c r="S114" s="7" t="s">
        <v>119</v>
      </c>
      <c r="T114" s="36">
        <v>1</v>
      </c>
      <c r="U114" s="36" t="s">
        <v>270</v>
      </c>
      <c r="V114" s="36" t="s">
        <v>270</v>
      </c>
      <c r="W114" s="7" t="s">
        <v>270</v>
      </c>
      <c r="X114" s="36" t="s">
        <v>270</v>
      </c>
      <c r="Y114" s="36" t="s">
        <v>270</v>
      </c>
      <c r="Z114" s="36" t="s">
        <v>270</v>
      </c>
      <c r="AA114" s="7" t="s">
        <v>269</v>
      </c>
      <c r="AB114" s="7" t="s">
        <v>270</v>
      </c>
      <c r="AC114" s="7" t="s">
        <v>270</v>
      </c>
      <c r="AD114" s="7" t="s">
        <v>269</v>
      </c>
      <c r="AE114" s="7" t="s">
        <v>270</v>
      </c>
      <c r="AF114" s="7" t="s">
        <v>270</v>
      </c>
      <c r="AG114" s="7" t="s">
        <v>270</v>
      </c>
      <c r="AH114" s="7" t="s">
        <v>270</v>
      </c>
      <c r="AI114" s="7" t="s">
        <v>270</v>
      </c>
      <c r="AJ114" s="60" t="s">
        <v>270</v>
      </c>
      <c r="AK114" s="60" t="s">
        <v>2092</v>
      </c>
    </row>
    <row r="115" spans="1:37" ht="71.25" x14ac:dyDescent="0.45">
      <c r="A115" s="64" t="s">
        <v>2075</v>
      </c>
      <c r="B115" s="59" t="s">
        <v>2076</v>
      </c>
      <c r="C115" s="65">
        <v>43958</v>
      </c>
      <c r="D115" s="65">
        <v>43965</v>
      </c>
      <c r="E115" s="57" t="s">
        <v>2077</v>
      </c>
      <c r="F115" s="127" t="str">
        <f>HYPERLINK(Table2[[#This Row],[URL-not hyperlinked]])</f>
        <v>https://www.eurosurveillance.org/content/10.2807/1560-7917.ES.2020.25.18.2000600</v>
      </c>
      <c r="G115" s="36" t="s">
        <v>120</v>
      </c>
      <c r="H115" s="36" t="s">
        <v>118</v>
      </c>
      <c r="I115" s="70" t="s">
        <v>2078</v>
      </c>
      <c r="J115" s="36" t="s">
        <v>2079</v>
      </c>
      <c r="K115" s="36">
        <v>2020</v>
      </c>
      <c r="L115" s="36" t="s">
        <v>2101</v>
      </c>
      <c r="M115" s="36" t="s">
        <v>2080</v>
      </c>
      <c r="N115" s="36" t="s">
        <v>1954</v>
      </c>
      <c r="O115" s="36" t="s">
        <v>270</v>
      </c>
      <c r="P115" s="36" t="s">
        <v>269</v>
      </c>
      <c r="Q115" s="36" t="s">
        <v>270</v>
      </c>
      <c r="R115" s="26" t="s">
        <v>270</v>
      </c>
      <c r="S115" s="7" t="s">
        <v>119</v>
      </c>
      <c r="T115" s="36">
        <v>104</v>
      </c>
      <c r="U115" s="36" t="s">
        <v>270</v>
      </c>
      <c r="V115" s="36" t="s">
        <v>270</v>
      </c>
      <c r="W115" s="7" t="s">
        <v>270</v>
      </c>
      <c r="X115" s="36" t="s">
        <v>270</v>
      </c>
      <c r="Y115" s="36" t="s">
        <v>270</v>
      </c>
      <c r="Z115" s="36" t="s">
        <v>269</v>
      </c>
      <c r="AA115" s="7" t="s">
        <v>269</v>
      </c>
      <c r="AB115" s="7" t="s">
        <v>269</v>
      </c>
      <c r="AC115" s="7" t="s">
        <v>269</v>
      </c>
      <c r="AD115" s="7" t="s">
        <v>269</v>
      </c>
      <c r="AE115" s="7" t="s">
        <v>270</v>
      </c>
      <c r="AF115" s="7" t="s">
        <v>270</v>
      </c>
      <c r="AG115" s="7" t="s">
        <v>270</v>
      </c>
      <c r="AH115" s="7" t="s">
        <v>270</v>
      </c>
      <c r="AI115" s="7" t="s">
        <v>270</v>
      </c>
      <c r="AJ115" s="60" t="s">
        <v>270</v>
      </c>
      <c r="AK115" s="60" t="s">
        <v>2092</v>
      </c>
    </row>
    <row r="116" spans="1:37" ht="42.75" x14ac:dyDescent="0.45">
      <c r="A116" s="64" t="s">
        <v>2023</v>
      </c>
      <c r="B116" s="59" t="s">
        <v>122</v>
      </c>
      <c r="C116" s="65">
        <v>43934</v>
      </c>
      <c r="D116" s="65">
        <v>43966</v>
      </c>
      <c r="E116" s="57" t="s">
        <v>2024</v>
      </c>
      <c r="F116" s="127" t="str">
        <f>HYPERLINK(Table2[[#This Row],[URL-not hyperlinked]])</f>
        <v>https://www.nejm.org/doi/full/10.1056/NEJMc2009316</v>
      </c>
      <c r="G116" s="36" t="s">
        <v>117</v>
      </c>
      <c r="H116" s="36" t="s">
        <v>118</v>
      </c>
      <c r="I116" s="70" t="s">
        <v>2025</v>
      </c>
      <c r="J116" s="36" t="s">
        <v>698</v>
      </c>
      <c r="K116" s="36">
        <v>2020</v>
      </c>
      <c r="L116" s="36" t="s">
        <v>2101</v>
      </c>
      <c r="M116" s="36" t="s">
        <v>2026</v>
      </c>
      <c r="N116" s="36" t="s">
        <v>2013</v>
      </c>
      <c r="O116" s="36" t="s">
        <v>269</v>
      </c>
      <c r="P116" s="36" t="s">
        <v>270</v>
      </c>
      <c r="Q116" s="36" t="s">
        <v>270</v>
      </c>
      <c r="R116" s="26" t="s">
        <v>270</v>
      </c>
      <c r="S116" s="7" t="s">
        <v>119</v>
      </c>
      <c r="T116" s="36">
        <v>33</v>
      </c>
      <c r="U116" s="36" t="s">
        <v>269</v>
      </c>
      <c r="V116" s="36" t="s">
        <v>269</v>
      </c>
      <c r="W116" s="7" t="s">
        <v>270</v>
      </c>
      <c r="X116" s="36" t="s">
        <v>270</v>
      </c>
      <c r="Y116" s="36" t="s">
        <v>270</v>
      </c>
      <c r="Z116" s="36" t="s">
        <v>270</v>
      </c>
      <c r="AA116" s="7" t="s">
        <v>270</v>
      </c>
      <c r="AB116" s="7" t="s">
        <v>270</v>
      </c>
      <c r="AC116" s="7" t="s">
        <v>270</v>
      </c>
      <c r="AD116" s="7" t="s">
        <v>270</v>
      </c>
      <c r="AE116" s="7" t="s">
        <v>270</v>
      </c>
      <c r="AF116" s="7" t="s">
        <v>270</v>
      </c>
      <c r="AG116" s="7" t="s">
        <v>270</v>
      </c>
      <c r="AH116" s="7" t="s">
        <v>270</v>
      </c>
      <c r="AI116" s="7" t="s">
        <v>270</v>
      </c>
      <c r="AJ116" s="60" t="s">
        <v>270</v>
      </c>
      <c r="AK116" s="60" t="s">
        <v>2092</v>
      </c>
    </row>
    <row r="117" spans="1:37" ht="127.5" x14ac:dyDescent="0.45">
      <c r="A117" s="64" t="s">
        <v>485</v>
      </c>
      <c r="B117" s="62" t="s">
        <v>486</v>
      </c>
      <c r="C117" s="65">
        <v>43969</v>
      </c>
      <c r="D117" s="65">
        <v>43970</v>
      </c>
      <c r="E117" s="37" t="s">
        <v>487</v>
      </c>
      <c r="F117" s="127" t="str">
        <f>HYPERLINK(Table2[[#This Row],[URL-not hyperlinked]])</f>
        <v>http://biorxiv.org/content/early/2020/05/18/2020.05.18.101485.abstract</v>
      </c>
      <c r="G117" s="36" t="s">
        <v>122</v>
      </c>
      <c r="H117" s="36" t="s">
        <v>118</v>
      </c>
      <c r="I117" s="70" t="s">
        <v>488</v>
      </c>
      <c r="J117" s="36" t="s">
        <v>489</v>
      </c>
      <c r="K117" s="36" t="s">
        <v>490</v>
      </c>
      <c r="L117" s="36" t="s">
        <v>491</v>
      </c>
      <c r="M117" s="36" t="s">
        <v>492</v>
      </c>
      <c r="O117" s="36" t="s">
        <v>269</v>
      </c>
      <c r="P117" s="36" t="s">
        <v>270</v>
      </c>
      <c r="Q117" s="36" t="s">
        <v>269</v>
      </c>
      <c r="R117" s="26" t="s">
        <v>270</v>
      </c>
      <c r="S117" s="7" t="s">
        <v>114</v>
      </c>
      <c r="T117" s="36" t="s">
        <v>270</v>
      </c>
      <c r="U117" s="36" t="s">
        <v>269</v>
      </c>
      <c r="V117" s="36" t="s">
        <v>270</v>
      </c>
      <c r="W117" s="7" t="s">
        <v>270</v>
      </c>
      <c r="X117" s="36" t="s">
        <v>270</v>
      </c>
      <c r="Y117" s="36" t="s">
        <v>270</v>
      </c>
      <c r="Z117" s="36" t="s">
        <v>270</v>
      </c>
      <c r="AA117" s="7" t="s">
        <v>270</v>
      </c>
      <c r="AB117" s="7" t="s">
        <v>270</v>
      </c>
      <c r="AC117" s="7" t="s">
        <v>270</v>
      </c>
      <c r="AD117" s="7" t="s">
        <v>270</v>
      </c>
      <c r="AE117" s="7" t="s">
        <v>269</v>
      </c>
      <c r="AF117" s="7" t="s">
        <v>270</v>
      </c>
      <c r="AG117" s="7" t="s">
        <v>270</v>
      </c>
      <c r="AH117" s="7" t="s">
        <v>270</v>
      </c>
      <c r="AI117" s="7" t="s">
        <v>270</v>
      </c>
      <c r="AJ117" s="39" t="s">
        <v>270</v>
      </c>
      <c r="AK117" s="60" t="s">
        <v>2092</v>
      </c>
    </row>
    <row r="118" spans="1:37" ht="229.5" x14ac:dyDescent="0.45">
      <c r="A118" s="58" t="s">
        <v>498</v>
      </c>
      <c r="B118" s="59" t="s">
        <v>539</v>
      </c>
      <c r="C118" s="65">
        <v>43966</v>
      </c>
      <c r="D118" s="65">
        <v>43969</v>
      </c>
      <c r="E118" s="37" t="s">
        <v>499</v>
      </c>
      <c r="F118" s="127" t="str">
        <f>HYPERLINK(Table2[[#This Row],[URL-not hyperlinked]])</f>
        <v>http://medrxiv.org/content/early/2020/05/18/2020.05.15.20094920.abstract</v>
      </c>
      <c r="G118" s="36" t="s">
        <v>115</v>
      </c>
      <c r="H118" s="36" t="s">
        <v>500</v>
      </c>
      <c r="I118" s="70" t="s">
        <v>501</v>
      </c>
      <c r="J118" s="36" t="s">
        <v>496</v>
      </c>
      <c r="K118" s="36" t="s">
        <v>490</v>
      </c>
      <c r="L118" s="36" t="s">
        <v>491</v>
      </c>
      <c r="M118" s="36" t="s">
        <v>502</v>
      </c>
      <c r="O118" s="36" t="s">
        <v>269</v>
      </c>
      <c r="P118" s="36" t="s">
        <v>269</v>
      </c>
      <c r="Q118" s="36" t="s">
        <v>270</v>
      </c>
      <c r="R118" s="26" t="s">
        <v>270</v>
      </c>
      <c r="S118" s="7" t="s">
        <v>114</v>
      </c>
      <c r="T118" s="36" t="s">
        <v>503</v>
      </c>
      <c r="U118" s="36" t="s">
        <v>269</v>
      </c>
      <c r="V118" s="36" t="s">
        <v>270</v>
      </c>
      <c r="W118" s="7" t="s">
        <v>270</v>
      </c>
      <c r="X118" s="36" t="s">
        <v>270</v>
      </c>
      <c r="Y118" s="36" t="s">
        <v>270</v>
      </c>
      <c r="Z118" s="36" t="s">
        <v>270</v>
      </c>
      <c r="AA118" s="7" t="s">
        <v>269</v>
      </c>
      <c r="AB118" s="7" t="s">
        <v>270</v>
      </c>
      <c r="AC118" s="7" t="s">
        <v>270</v>
      </c>
      <c r="AD118" s="7" t="s">
        <v>270</v>
      </c>
      <c r="AE118" s="7" t="s">
        <v>270</v>
      </c>
      <c r="AF118" s="7" t="s">
        <v>270</v>
      </c>
      <c r="AG118" s="7" t="s">
        <v>270</v>
      </c>
      <c r="AH118" s="7" t="s">
        <v>270</v>
      </c>
      <c r="AI118" s="7" t="s">
        <v>270</v>
      </c>
      <c r="AJ118" s="39" t="s">
        <v>270</v>
      </c>
      <c r="AK118" s="60" t="s">
        <v>2092</v>
      </c>
    </row>
    <row r="119" spans="1:37" ht="165.75" x14ac:dyDescent="0.45">
      <c r="A119" s="61" t="s">
        <v>518</v>
      </c>
      <c r="B119" s="62" t="s">
        <v>543</v>
      </c>
      <c r="C119" s="63">
        <v>43966</v>
      </c>
      <c r="D119" s="63">
        <v>43969</v>
      </c>
      <c r="E119" s="57" t="s">
        <v>519</v>
      </c>
      <c r="F119" s="127" t="str">
        <f>HYPERLINK(Table2[[#This Row],[URL-not hyperlinked]])</f>
        <v>http://medrxiv.org/content/early/2020/05/18/2020.05.15.20103341.abstract</v>
      </c>
      <c r="G119" s="36" t="s">
        <v>122</v>
      </c>
      <c r="H119" s="36" t="s">
        <v>186</v>
      </c>
      <c r="I119" s="70" t="s">
        <v>520</v>
      </c>
      <c r="J119" s="36" t="s">
        <v>496</v>
      </c>
      <c r="K119" s="36" t="s">
        <v>490</v>
      </c>
      <c r="L119" s="36" t="s">
        <v>491</v>
      </c>
      <c r="M119" s="36" t="s">
        <v>521</v>
      </c>
      <c r="O119" s="36" t="s">
        <v>270</v>
      </c>
      <c r="P119" s="36" t="s">
        <v>269</v>
      </c>
      <c r="Q119" s="36" t="s">
        <v>270</v>
      </c>
      <c r="R119" s="26" t="s">
        <v>270</v>
      </c>
      <c r="S119" s="7" t="s">
        <v>114</v>
      </c>
      <c r="T119" s="36" t="s">
        <v>522</v>
      </c>
      <c r="U119" s="36" t="s">
        <v>270</v>
      </c>
      <c r="V119" s="36" t="s">
        <v>270</v>
      </c>
      <c r="W119" s="7" t="s">
        <v>270</v>
      </c>
      <c r="X119" s="36" t="s">
        <v>270</v>
      </c>
      <c r="Y119" s="36" t="s">
        <v>270</v>
      </c>
      <c r="Z119" s="36" t="s">
        <v>270</v>
      </c>
      <c r="AA119" s="7" t="s">
        <v>269</v>
      </c>
      <c r="AB119" s="7" t="s">
        <v>270</v>
      </c>
      <c r="AC119" s="7" t="s">
        <v>270</v>
      </c>
      <c r="AD119" s="7" t="s">
        <v>270</v>
      </c>
      <c r="AE119" s="7" t="s">
        <v>270</v>
      </c>
      <c r="AF119" s="7" t="s">
        <v>270</v>
      </c>
      <c r="AG119" s="7" t="s">
        <v>270</v>
      </c>
      <c r="AH119" s="7" t="s">
        <v>270</v>
      </c>
      <c r="AI119" s="7" t="s">
        <v>270</v>
      </c>
      <c r="AJ119" s="60" t="s">
        <v>270</v>
      </c>
      <c r="AK119" s="60" t="s">
        <v>2092</v>
      </c>
    </row>
    <row r="120" spans="1:37" ht="127.5" x14ac:dyDescent="0.45">
      <c r="A120" s="61" t="s">
        <v>493</v>
      </c>
      <c r="B120" s="59" t="s">
        <v>538</v>
      </c>
      <c r="C120" s="63">
        <v>43965</v>
      </c>
      <c r="D120" s="63">
        <v>43969</v>
      </c>
      <c r="E120" s="75" t="s">
        <v>494</v>
      </c>
      <c r="F120" s="127" t="str">
        <f>HYPERLINK(Table2[[#This Row],[URL-not hyperlinked]])</f>
        <v>http://medrxiv.org/content/early/2020/05/18/2020.05.14.20094847.abstract</v>
      </c>
      <c r="G120" s="36" t="s">
        <v>117</v>
      </c>
      <c r="H120" s="36" t="s">
        <v>118</v>
      </c>
      <c r="I120" s="70" t="s">
        <v>495</v>
      </c>
      <c r="J120" s="36" t="s">
        <v>496</v>
      </c>
      <c r="K120" s="36" t="s">
        <v>490</v>
      </c>
      <c r="L120" s="36" t="s">
        <v>491</v>
      </c>
      <c r="M120" s="36" t="s">
        <v>497</v>
      </c>
      <c r="O120" s="36" t="s">
        <v>270</v>
      </c>
      <c r="P120" s="36" t="s">
        <v>269</v>
      </c>
      <c r="Q120" s="36" t="s">
        <v>270</v>
      </c>
      <c r="R120" s="26" t="s">
        <v>270</v>
      </c>
      <c r="S120" s="7" t="s">
        <v>119</v>
      </c>
      <c r="T120" s="36" t="s">
        <v>270</v>
      </c>
      <c r="U120" s="36" t="s">
        <v>270</v>
      </c>
      <c r="V120" s="36" t="s">
        <v>270</v>
      </c>
      <c r="W120" s="7" t="s">
        <v>270</v>
      </c>
      <c r="X120" s="36" t="s">
        <v>270</v>
      </c>
      <c r="Y120" s="36" t="s">
        <v>270</v>
      </c>
      <c r="Z120" s="36" t="s">
        <v>269</v>
      </c>
      <c r="AA120" s="7" t="s">
        <v>270</v>
      </c>
      <c r="AB120" s="7" t="s">
        <v>269</v>
      </c>
      <c r="AC120" s="7" t="s">
        <v>270</v>
      </c>
      <c r="AD120" s="7" t="s">
        <v>270</v>
      </c>
      <c r="AE120" s="7" t="s">
        <v>270</v>
      </c>
      <c r="AF120" s="7" t="s">
        <v>270</v>
      </c>
      <c r="AG120" s="7" t="s">
        <v>270</v>
      </c>
      <c r="AH120" s="7" t="s">
        <v>270</v>
      </c>
      <c r="AI120" s="7" t="s">
        <v>270</v>
      </c>
      <c r="AJ120" s="39" t="s">
        <v>270</v>
      </c>
      <c r="AK120" s="60" t="s">
        <v>2092</v>
      </c>
    </row>
    <row r="121" spans="1:37" ht="57" x14ac:dyDescent="0.45">
      <c r="A121" s="61" t="s">
        <v>509</v>
      </c>
      <c r="B121" s="62" t="s">
        <v>541</v>
      </c>
      <c r="C121" s="63">
        <v>43964</v>
      </c>
      <c r="D121" s="65">
        <v>43969</v>
      </c>
      <c r="E121" s="57" t="s">
        <v>510</v>
      </c>
      <c r="F121" s="127" t="str">
        <f>HYPERLINK(Table2[[#This Row],[URL-not hyperlinked]])</f>
        <v>http://medrxiv.org/content/early/2020/05/18/2020.05.13.20095190.abstract</v>
      </c>
      <c r="G121" s="36" t="s">
        <v>208</v>
      </c>
      <c r="H121" s="36" t="s">
        <v>118</v>
      </c>
      <c r="I121" s="70" t="s">
        <v>511</v>
      </c>
      <c r="J121" s="36" t="s">
        <v>496</v>
      </c>
      <c r="K121" s="36" t="s">
        <v>490</v>
      </c>
      <c r="L121" s="36" t="s">
        <v>491</v>
      </c>
      <c r="M121" s="36" t="s">
        <v>512</v>
      </c>
      <c r="O121" s="36" t="s">
        <v>270</v>
      </c>
      <c r="P121" s="36" t="s">
        <v>269</v>
      </c>
      <c r="Q121" s="36" t="s">
        <v>270</v>
      </c>
      <c r="R121" s="26" t="s">
        <v>270</v>
      </c>
      <c r="S121" s="7" t="s">
        <v>119</v>
      </c>
      <c r="T121" s="36" t="s">
        <v>513</v>
      </c>
      <c r="U121" s="36" t="s">
        <v>270</v>
      </c>
      <c r="V121" s="36" t="s">
        <v>270</v>
      </c>
      <c r="W121" s="7" t="s">
        <v>270</v>
      </c>
      <c r="X121" s="36" t="s">
        <v>270</v>
      </c>
      <c r="Y121" s="36" t="s">
        <v>270</v>
      </c>
      <c r="Z121" s="36" t="s">
        <v>269</v>
      </c>
      <c r="AA121" s="7" t="s">
        <v>269</v>
      </c>
      <c r="AB121" s="7" t="s">
        <v>269</v>
      </c>
      <c r="AC121" s="7" t="s">
        <v>269</v>
      </c>
      <c r="AD121" s="7" t="s">
        <v>270</v>
      </c>
      <c r="AE121" s="7" t="s">
        <v>270</v>
      </c>
      <c r="AF121" s="7" t="s">
        <v>270</v>
      </c>
      <c r="AG121" s="7" t="s">
        <v>270</v>
      </c>
      <c r="AH121" s="7" t="s">
        <v>270</v>
      </c>
      <c r="AI121" s="7" t="s">
        <v>270</v>
      </c>
      <c r="AJ121" s="66" t="s">
        <v>270</v>
      </c>
      <c r="AK121" s="60" t="s">
        <v>2092</v>
      </c>
    </row>
    <row r="122" spans="1:37" ht="229.5" x14ac:dyDescent="0.45">
      <c r="A122" s="61" t="s">
        <v>504</v>
      </c>
      <c r="B122" s="59" t="s">
        <v>540</v>
      </c>
      <c r="C122" s="63">
        <v>43963</v>
      </c>
      <c r="D122" s="63">
        <v>43969</v>
      </c>
      <c r="E122" s="57" t="s">
        <v>505</v>
      </c>
      <c r="F122" s="127" t="str">
        <f>HYPERLINK(Table2[[#This Row],[URL-not hyperlinked]])</f>
        <v>http://medrxiv.org/content/early/2020/05/16/2020.05.12.20099945.abstract</v>
      </c>
      <c r="G122" s="36" t="s">
        <v>121</v>
      </c>
      <c r="H122" s="36" t="s">
        <v>113</v>
      </c>
      <c r="I122" s="70" t="s">
        <v>506</v>
      </c>
      <c r="J122" s="36" t="s">
        <v>496</v>
      </c>
      <c r="K122" s="36" t="s">
        <v>490</v>
      </c>
      <c r="L122" s="36" t="s">
        <v>491</v>
      </c>
      <c r="M122" s="36" t="s">
        <v>507</v>
      </c>
      <c r="O122" s="36" t="s">
        <v>270</v>
      </c>
      <c r="P122" s="36" t="s">
        <v>269</v>
      </c>
      <c r="Q122" s="36" t="s">
        <v>270</v>
      </c>
      <c r="R122" s="26" t="s">
        <v>269</v>
      </c>
      <c r="S122" s="7" t="s">
        <v>39</v>
      </c>
      <c r="T122" s="36" t="s">
        <v>508</v>
      </c>
      <c r="U122" s="36" t="s">
        <v>270</v>
      </c>
      <c r="V122" s="36" t="s">
        <v>270</v>
      </c>
      <c r="W122" s="7" t="s">
        <v>270</v>
      </c>
      <c r="X122" s="36" t="s">
        <v>270</v>
      </c>
      <c r="Y122" s="36" t="s">
        <v>270</v>
      </c>
      <c r="Z122" s="36" t="s">
        <v>270</v>
      </c>
      <c r="AA122" s="7" t="s">
        <v>270</v>
      </c>
      <c r="AB122" s="7" t="s">
        <v>270</v>
      </c>
      <c r="AC122" s="7" t="s">
        <v>270</v>
      </c>
      <c r="AD122" s="7" t="s">
        <v>270</v>
      </c>
      <c r="AE122" s="7" t="s">
        <v>270</v>
      </c>
      <c r="AF122" s="7" t="s">
        <v>270</v>
      </c>
      <c r="AG122" s="7" t="s">
        <v>270</v>
      </c>
      <c r="AH122" s="7" t="s">
        <v>269</v>
      </c>
      <c r="AI122" s="7" t="s">
        <v>270</v>
      </c>
      <c r="AJ122" s="60" t="s">
        <v>270</v>
      </c>
      <c r="AK122" s="60" t="s">
        <v>2092</v>
      </c>
    </row>
    <row r="123" spans="1:37" ht="102" x14ac:dyDescent="0.45">
      <c r="A123" s="61" t="s">
        <v>514</v>
      </c>
      <c r="B123" s="62" t="s">
        <v>542</v>
      </c>
      <c r="C123" s="63">
        <v>43962</v>
      </c>
      <c r="D123" s="65">
        <v>43969</v>
      </c>
      <c r="E123" s="57" t="s">
        <v>515</v>
      </c>
      <c r="F123" s="127" t="str">
        <f>HYPERLINK(Table2[[#This Row],[URL-not hyperlinked]])</f>
        <v>http://medrxiv.org/content/early/2020/05/18/2020.05.11.20098368.abstract</v>
      </c>
      <c r="G123" s="36" t="s">
        <v>115</v>
      </c>
      <c r="H123" s="36" t="s">
        <v>116</v>
      </c>
      <c r="I123" s="70" t="s">
        <v>516</v>
      </c>
      <c r="J123" s="36" t="s">
        <v>496</v>
      </c>
      <c r="K123" s="36" t="s">
        <v>490</v>
      </c>
      <c r="L123" s="36" t="s">
        <v>491</v>
      </c>
      <c r="M123" s="36" t="s">
        <v>517</v>
      </c>
      <c r="O123" s="36" t="s">
        <v>269</v>
      </c>
      <c r="P123" s="36" t="s">
        <v>270</v>
      </c>
      <c r="Q123" s="36" t="s">
        <v>269</v>
      </c>
      <c r="R123" s="26" t="s">
        <v>270</v>
      </c>
      <c r="S123" s="7" t="s">
        <v>114</v>
      </c>
      <c r="T123" s="36" t="s">
        <v>270</v>
      </c>
      <c r="U123" s="36" t="s">
        <v>270</v>
      </c>
      <c r="V123" s="36" t="s">
        <v>270</v>
      </c>
      <c r="W123" s="7" t="s">
        <v>270</v>
      </c>
      <c r="X123" s="36" t="s">
        <v>270</v>
      </c>
      <c r="Y123" s="36" t="s">
        <v>270</v>
      </c>
      <c r="Z123" s="36" t="s">
        <v>270</v>
      </c>
      <c r="AA123" s="7" t="s">
        <v>270</v>
      </c>
      <c r="AB123" s="7" t="s">
        <v>270</v>
      </c>
      <c r="AC123" s="7" t="s">
        <v>270</v>
      </c>
      <c r="AD123" s="7" t="s">
        <v>270</v>
      </c>
      <c r="AE123" s="7" t="s">
        <v>270</v>
      </c>
      <c r="AF123" s="7" t="s">
        <v>270</v>
      </c>
      <c r="AG123" s="7" t="s">
        <v>270</v>
      </c>
      <c r="AH123" s="7" t="s">
        <v>270</v>
      </c>
      <c r="AI123" s="7" t="s">
        <v>270</v>
      </c>
      <c r="AJ123" s="66" t="s">
        <v>270</v>
      </c>
      <c r="AK123" s="60" t="s">
        <v>2092</v>
      </c>
    </row>
    <row r="124" spans="1:37" ht="229.5" x14ac:dyDescent="0.45">
      <c r="A124" s="61" t="s">
        <v>528</v>
      </c>
      <c r="B124" s="59" t="s">
        <v>545</v>
      </c>
      <c r="C124" s="63">
        <v>43961</v>
      </c>
      <c r="D124" s="63">
        <v>43965</v>
      </c>
      <c r="E124" s="37" t="s">
        <v>529</v>
      </c>
      <c r="F124" s="127" t="str">
        <f>HYPERLINK(Table2[[#This Row],[URL-not hyperlinked]])</f>
        <v>http://medrxiv.org/content/early/2020/05/14/2020.05.10.20097394.abstract</v>
      </c>
      <c r="G124" s="36" t="s">
        <v>132</v>
      </c>
      <c r="H124" s="36" t="s">
        <v>113</v>
      </c>
      <c r="I124" s="70" t="s">
        <v>530</v>
      </c>
      <c r="J124" s="36" t="s">
        <v>496</v>
      </c>
      <c r="K124" s="36" t="s">
        <v>490</v>
      </c>
      <c r="L124" s="36" t="s">
        <v>491</v>
      </c>
      <c r="M124" s="36" t="s">
        <v>531</v>
      </c>
      <c r="O124" s="36" t="s">
        <v>270</v>
      </c>
      <c r="P124" s="36" t="s">
        <v>269</v>
      </c>
      <c r="Q124" s="36" t="s">
        <v>270</v>
      </c>
      <c r="R124" s="26" t="s">
        <v>270</v>
      </c>
      <c r="S124" s="7" t="s">
        <v>119</v>
      </c>
      <c r="T124" s="36" t="s">
        <v>532</v>
      </c>
      <c r="U124" s="36" t="s">
        <v>270</v>
      </c>
      <c r="V124" s="36" t="s">
        <v>270</v>
      </c>
      <c r="W124" s="7" t="s">
        <v>270</v>
      </c>
      <c r="X124" s="36" t="s">
        <v>270</v>
      </c>
      <c r="Y124" s="36" t="s">
        <v>270</v>
      </c>
      <c r="Z124" s="36" t="s">
        <v>270</v>
      </c>
      <c r="AA124" s="7" t="s">
        <v>269</v>
      </c>
      <c r="AB124" s="7" t="s">
        <v>270</v>
      </c>
      <c r="AC124" s="7" t="s">
        <v>269</v>
      </c>
      <c r="AD124" s="7" t="s">
        <v>270</v>
      </c>
      <c r="AE124" s="7" t="s">
        <v>270</v>
      </c>
      <c r="AF124" s="7" t="s">
        <v>270</v>
      </c>
      <c r="AG124" s="7" t="s">
        <v>270</v>
      </c>
      <c r="AH124" s="7" t="s">
        <v>270</v>
      </c>
      <c r="AI124" s="7" t="s">
        <v>270</v>
      </c>
      <c r="AJ124" s="39" t="s">
        <v>270</v>
      </c>
      <c r="AK124" s="60" t="s">
        <v>2092</v>
      </c>
    </row>
    <row r="125" spans="1:37" ht="216.75" x14ac:dyDescent="0.45">
      <c r="A125" s="61" t="s">
        <v>523</v>
      </c>
      <c r="B125" s="62" t="s">
        <v>544</v>
      </c>
      <c r="C125" s="63">
        <v>43960</v>
      </c>
      <c r="D125" s="63">
        <v>43966</v>
      </c>
      <c r="E125" s="37" t="s">
        <v>524</v>
      </c>
      <c r="F125" s="127" t="str">
        <f>HYPERLINK(Table2[[#This Row],[URL-not hyperlinked]])</f>
        <v>http://medrxiv.org/content/early/2020/05/15/2020.05.09.20096842.abstract</v>
      </c>
      <c r="G125" s="36" t="s">
        <v>115</v>
      </c>
      <c r="H125" s="36" t="s">
        <v>116</v>
      </c>
      <c r="I125" s="70" t="s">
        <v>525</v>
      </c>
      <c r="J125" s="36" t="s">
        <v>496</v>
      </c>
      <c r="K125" s="36" t="s">
        <v>490</v>
      </c>
      <c r="L125" s="36" t="s">
        <v>491</v>
      </c>
      <c r="M125" s="36" t="s">
        <v>526</v>
      </c>
      <c r="O125" s="36" t="s">
        <v>269</v>
      </c>
      <c r="P125" s="36" t="s">
        <v>270</v>
      </c>
      <c r="Q125" s="36" t="s">
        <v>269</v>
      </c>
      <c r="R125" s="26" t="s">
        <v>270</v>
      </c>
      <c r="S125" s="7" t="s">
        <v>114</v>
      </c>
      <c r="T125" s="36" t="s">
        <v>527</v>
      </c>
      <c r="U125" s="36" t="s">
        <v>269</v>
      </c>
      <c r="V125" s="36" t="s">
        <v>269</v>
      </c>
      <c r="W125" s="7" t="s">
        <v>269</v>
      </c>
      <c r="X125" s="36" t="s">
        <v>269</v>
      </c>
      <c r="Y125" s="36" t="s">
        <v>270</v>
      </c>
      <c r="Z125" s="36" t="s">
        <v>270</v>
      </c>
      <c r="AA125" s="7" t="s">
        <v>270</v>
      </c>
      <c r="AB125" s="7" t="s">
        <v>270</v>
      </c>
      <c r="AC125" s="7" t="s">
        <v>270</v>
      </c>
      <c r="AD125" s="7" t="s">
        <v>270</v>
      </c>
      <c r="AE125" s="7" t="s">
        <v>270</v>
      </c>
      <c r="AF125" s="7" t="s">
        <v>270</v>
      </c>
      <c r="AG125" s="7" t="s">
        <v>270</v>
      </c>
      <c r="AH125" s="7" t="s">
        <v>270</v>
      </c>
      <c r="AI125" s="7" t="s">
        <v>270</v>
      </c>
      <c r="AJ125" s="39" t="s">
        <v>270</v>
      </c>
      <c r="AK125" s="60" t="s">
        <v>2092</v>
      </c>
    </row>
    <row r="126" spans="1:37" ht="216.75" x14ac:dyDescent="0.45">
      <c r="A126" s="58" t="s">
        <v>332</v>
      </c>
      <c r="B126" s="62" t="s">
        <v>333</v>
      </c>
      <c r="C126" s="65">
        <v>43959</v>
      </c>
      <c r="D126" s="65">
        <v>43969</v>
      </c>
      <c r="E126" s="37" t="s">
        <v>334</v>
      </c>
      <c r="F126" s="127" t="str">
        <f>HYPERLINK(Table2[[#This Row],[URL-not hyperlinked]])</f>
        <v>https://doi.org/10.1016/j.jcv.2020.104395</v>
      </c>
      <c r="G126" s="36" t="s">
        <v>122</v>
      </c>
      <c r="H126" s="36" t="s">
        <v>116</v>
      </c>
      <c r="I126" s="70" t="s">
        <v>335</v>
      </c>
      <c r="J126" s="36" t="s">
        <v>336</v>
      </c>
      <c r="K126" s="36">
        <v>2020</v>
      </c>
      <c r="L126" s="36" t="s">
        <v>2101</v>
      </c>
      <c r="M126" s="36" t="s">
        <v>337</v>
      </c>
      <c r="O126" s="36" t="s">
        <v>269</v>
      </c>
      <c r="P126" s="36" t="s">
        <v>269</v>
      </c>
      <c r="Q126" s="36" t="s">
        <v>269</v>
      </c>
      <c r="R126" s="26" t="s">
        <v>270</v>
      </c>
      <c r="S126" s="7" t="s">
        <v>114</v>
      </c>
      <c r="T126" s="36" t="s">
        <v>270</v>
      </c>
      <c r="U126" s="36" t="s">
        <v>270</v>
      </c>
      <c r="V126" s="36" t="s">
        <v>270</v>
      </c>
      <c r="W126" s="7" t="s">
        <v>270</v>
      </c>
      <c r="X126" s="36" t="s">
        <v>270</v>
      </c>
      <c r="Y126" s="36" t="s">
        <v>270</v>
      </c>
      <c r="Z126" s="36" t="s">
        <v>270</v>
      </c>
      <c r="AA126" s="7" t="s">
        <v>270</v>
      </c>
      <c r="AB126" s="7" t="s">
        <v>270</v>
      </c>
      <c r="AC126" s="7" t="s">
        <v>270</v>
      </c>
      <c r="AD126" s="7" t="s">
        <v>270</v>
      </c>
      <c r="AE126" s="7" t="s">
        <v>270</v>
      </c>
      <c r="AF126" s="7" t="s">
        <v>270</v>
      </c>
      <c r="AG126" s="7" t="s">
        <v>270</v>
      </c>
      <c r="AH126" s="7" t="s">
        <v>270</v>
      </c>
      <c r="AI126" s="7" t="s">
        <v>270</v>
      </c>
      <c r="AJ126" s="39" t="s">
        <v>270</v>
      </c>
      <c r="AK126" s="60" t="s">
        <v>2092</v>
      </c>
    </row>
    <row r="127" spans="1:37" ht="178.5" x14ac:dyDescent="0.45">
      <c r="A127" s="61" t="s">
        <v>533</v>
      </c>
      <c r="B127" s="59" t="s">
        <v>546</v>
      </c>
      <c r="C127" s="63">
        <v>43959</v>
      </c>
      <c r="D127" s="63">
        <v>43964</v>
      </c>
      <c r="E127" s="57" t="s">
        <v>534</v>
      </c>
      <c r="F127" s="127" t="str">
        <f>HYPERLINK(Table2[[#This Row],[URL-not hyperlinked]])</f>
        <v>http://medrxiv.org/content/early/2020/05/12/2020.05.08.20093229.abstract</v>
      </c>
      <c r="G127" s="36" t="s">
        <v>117</v>
      </c>
      <c r="H127" s="36" t="s">
        <v>186</v>
      </c>
      <c r="I127" s="70" t="s">
        <v>535</v>
      </c>
      <c r="J127" s="36" t="s">
        <v>496</v>
      </c>
      <c r="K127" s="36" t="s">
        <v>490</v>
      </c>
      <c r="L127" s="36" t="s">
        <v>491</v>
      </c>
      <c r="M127" s="36" t="s">
        <v>536</v>
      </c>
      <c r="O127" s="36" t="s">
        <v>269</v>
      </c>
      <c r="P127" s="36" t="s">
        <v>270</v>
      </c>
      <c r="Q127" s="36" t="s">
        <v>270</v>
      </c>
      <c r="R127" s="26" t="s">
        <v>270</v>
      </c>
      <c r="S127" s="7" t="s">
        <v>119</v>
      </c>
      <c r="T127" s="36" t="s">
        <v>537</v>
      </c>
      <c r="U127" s="36" t="s">
        <v>269</v>
      </c>
      <c r="V127" s="36" t="s">
        <v>270</v>
      </c>
      <c r="W127" s="7" t="s">
        <v>270</v>
      </c>
      <c r="X127" s="36" t="s">
        <v>269</v>
      </c>
      <c r="Y127" s="36" t="s">
        <v>270</v>
      </c>
      <c r="Z127" s="36" t="s">
        <v>270</v>
      </c>
      <c r="AA127" s="7" t="s">
        <v>270</v>
      </c>
      <c r="AB127" s="7" t="s">
        <v>270</v>
      </c>
      <c r="AC127" s="7" t="s">
        <v>270</v>
      </c>
      <c r="AD127" s="7" t="s">
        <v>270</v>
      </c>
      <c r="AE127" s="7" t="s">
        <v>270</v>
      </c>
      <c r="AF127" s="7" t="s">
        <v>270</v>
      </c>
      <c r="AG127" s="7" t="s">
        <v>270</v>
      </c>
      <c r="AH127" s="7" t="s">
        <v>270</v>
      </c>
      <c r="AI127" s="7" t="s">
        <v>270</v>
      </c>
      <c r="AJ127" s="60" t="s">
        <v>270</v>
      </c>
      <c r="AK127" s="60" t="s">
        <v>2092</v>
      </c>
    </row>
    <row r="128" spans="1:37" ht="54" x14ac:dyDescent="0.45">
      <c r="A128" s="61" t="s">
        <v>424</v>
      </c>
      <c r="B128" s="62" t="s">
        <v>289</v>
      </c>
      <c r="C128" s="63">
        <v>43958</v>
      </c>
      <c r="D128" s="65">
        <v>43965</v>
      </c>
      <c r="E128" s="57" t="s">
        <v>425</v>
      </c>
      <c r="F128" s="127" t="str">
        <f>HYPERLINK(Table2[[#This Row],[URL-not hyperlinked]])</f>
        <v>https://doi.org/10.1016/j.ejogrb.2020.05.004</v>
      </c>
      <c r="G128" s="36" t="s">
        <v>188</v>
      </c>
      <c r="H128" s="36" t="s">
        <v>118</v>
      </c>
      <c r="I128" s="70" t="s">
        <v>426</v>
      </c>
      <c r="J128" s="36" t="s">
        <v>318</v>
      </c>
      <c r="K128" s="36">
        <v>2020</v>
      </c>
      <c r="L128" s="36" t="s">
        <v>2101</v>
      </c>
      <c r="M128" s="36" t="s">
        <v>427</v>
      </c>
      <c r="O128" s="36" t="s">
        <v>269</v>
      </c>
      <c r="P128" s="36" t="s">
        <v>270</v>
      </c>
      <c r="Q128" s="36" t="s">
        <v>269</v>
      </c>
      <c r="R128" s="26" t="s">
        <v>270</v>
      </c>
      <c r="S128" s="7" t="s">
        <v>119</v>
      </c>
      <c r="T128" s="36">
        <v>9</v>
      </c>
      <c r="U128" s="36" t="s">
        <v>269</v>
      </c>
      <c r="V128" s="36" t="s">
        <v>270</v>
      </c>
      <c r="W128" s="7" t="s">
        <v>270</v>
      </c>
      <c r="X128" s="36" t="s">
        <v>269</v>
      </c>
      <c r="Y128" s="36" t="s">
        <v>269</v>
      </c>
      <c r="Z128" s="36" t="s">
        <v>270</v>
      </c>
      <c r="AA128" s="7" t="s">
        <v>270</v>
      </c>
      <c r="AB128" s="7" t="s">
        <v>270</v>
      </c>
      <c r="AC128" s="7" t="s">
        <v>270</v>
      </c>
      <c r="AD128" s="7" t="s">
        <v>270</v>
      </c>
      <c r="AE128" s="7" t="s">
        <v>270</v>
      </c>
      <c r="AF128" s="7" t="s">
        <v>270</v>
      </c>
      <c r="AG128" s="7" t="s">
        <v>270</v>
      </c>
      <c r="AH128" s="7" t="s">
        <v>270</v>
      </c>
      <c r="AI128" s="7" t="s">
        <v>270</v>
      </c>
      <c r="AJ128" s="66" t="s">
        <v>270</v>
      </c>
      <c r="AK128" s="60" t="s">
        <v>2092</v>
      </c>
    </row>
    <row r="129" spans="1:37" ht="42.75" x14ac:dyDescent="0.45">
      <c r="A129" s="61" t="s">
        <v>313</v>
      </c>
      <c r="B129" s="62" t="s">
        <v>314</v>
      </c>
      <c r="C129" s="63">
        <v>43957</v>
      </c>
      <c r="D129" s="63">
        <v>43970</v>
      </c>
      <c r="E129" s="37" t="s">
        <v>315</v>
      </c>
      <c r="F129" s="127" t="str">
        <f>HYPERLINK(Table2[[#This Row],[URL-not hyperlinked]])</f>
        <v>https://doi.org/10.1016/j.ejogrb.2020.04.065</v>
      </c>
      <c r="G129" s="36" t="s">
        <v>316</v>
      </c>
      <c r="H129" s="36" t="s">
        <v>123</v>
      </c>
      <c r="I129" s="70" t="s">
        <v>317</v>
      </c>
      <c r="J129" s="36" t="s">
        <v>318</v>
      </c>
      <c r="K129" s="36">
        <v>2020</v>
      </c>
      <c r="L129" s="36" t="s">
        <v>2101</v>
      </c>
      <c r="M129" s="36" t="s">
        <v>319</v>
      </c>
      <c r="O129" s="36" t="s">
        <v>269</v>
      </c>
      <c r="P129" s="36" t="s">
        <v>270</v>
      </c>
      <c r="Q129" s="36" t="s">
        <v>270</v>
      </c>
      <c r="R129" s="26" t="s">
        <v>270</v>
      </c>
      <c r="S129" s="7" t="s">
        <v>119</v>
      </c>
      <c r="T129" s="36" t="s">
        <v>270</v>
      </c>
      <c r="U129" s="36" t="s">
        <v>270</v>
      </c>
      <c r="V129" s="36" t="s">
        <v>270</v>
      </c>
      <c r="W129" s="7" t="s">
        <v>270</v>
      </c>
      <c r="X129" s="36" t="s">
        <v>270</v>
      </c>
      <c r="Y129" s="36" t="s">
        <v>270</v>
      </c>
      <c r="Z129" s="36" t="s">
        <v>270</v>
      </c>
      <c r="AA129" s="7" t="s">
        <v>270</v>
      </c>
      <c r="AB129" s="7" t="s">
        <v>270</v>
      </c>
      <c r="AC129" s="7" t="s">
        <v>270</v>
      </c>
      <c r="AD129" s="7" t="s">
        <v>270</v>
      </c>
      <c r="AE129" s="7" t="s">
        <v>270</v>
      </c>
      <c r="AF129" s="7" t="s">
        <v>270</v>
      </c>
      <c r="AG129" s="7" t="s">
        <v>270</v>
      </c>
      <c r="AH129" s="7" t="s">
        <v>270</v>
      </c>
      <c r="AI129" s="7" t="s">
        <v>270</v>
      </c>
      <c r="AJ129" s="39" t="s">
        <v>270</v>
      </c>
      <c r="AK129" s="60" t="s">
        <v>2092</v>
      </c>
    </row>
    <row r="130" spans="1:37" ht="67.5" x14ac:dyDescent="0.45">
      <c r="A130" s="61" t="s">
        <v>288</v>
      </c>
      <c r="B130" s="59" t="s">
        <v>289</v>
      </c>
      <c r="C130" s="63">
        <v>43955</v>
      </c>
      <c r="D130" s="63">
        <v>43970</v>
      </c>
      <c r="E130" s="37" t="s">
        <v>290</v>
      </c>
      <c r="F130" s="127" t="str">
        <f>HYPERLINK(Table2[[#This Row],[URL-not hyperlinked]])</f>
        <v>https://doi.org/10.1136/bmjpo-2020-000701</v>
      </c>
      <c r="G130" s="36" t="s">
        <v>188</v>
      </c>
      <c r="H130" s="36" t="s">
        <v>123</v>
      </c>
      <c r="I130" s="70" t="s">
        <v>291</v>
      </c>
      <c r="J130" s="36" t="s">
        <v>292</v>
      </c>
      <c r="K130" s="36">
        <v>2020</v>
      </c>
      <c r="L130" s="36" t="s">
        <v>2101</v>
      </c>
      <c r="M130" s="36" t="s">
        <v>293</v>
      </c>
      <c r="O130" s="36" t="s">
        <v>270</v>
      </c>
      <c r="P130" s="36" t="s">
        <v>269</v>
      </c>
      <c r="Q130" s="36" t="s">
        <v>270</v>
      </c>
      <c r="R130" s="26" t="s">
        <v>270</v>
      </c>
      <c r="S130" s="7" t="s">
        <v>119</v>
      </c>
      <c r="T130" s="36" t="s">
        <v>270</v>
      </c>
      <c r="U130" s="36" t="s">
        <v>270</v>
      </c>
      <c r="V130" s="36" t="s">
        <v>270</v>
      </c>
      <c r="W130" s="7" t="s">
        <v>270</v>
      </c>
      <c r="X130" s="36" t="s">
        <v>270</v>
      </c>
      <c r="Y130" s="36" t="s">
        <v>270</v>
      </c>
      <c r="Z130" s="36" t="s">
        <v>270</v>
      </c>
      <c r="AA130" s="7" t="s">
        <v>270</v>
      </c>
      <c r="AB130" s="7" t="s">
        <v>270</v>
      </c>
      <c r="AC130" s="7" t="s">
        <v>270</v>
      </c>
      <c r="AD130" s="7" t="s">
        <v>270</v>
      </c>
      <c r="AE130" s="7" t="s">
        <v>270</v>
      </c>
      <c r="AF130" s="7" t="s">
        <v>270</v>
      </c>
      <c r="AG130" s="7" t="s">
        <v>270</v>
      </c>
      <c r="AH130" s="7" t="s">
        <v>270</v>
      </c>
      <c r="AI130" s="7" t="s">
        <v>270</v>
      </c>
      <c r="AJ130" s="39" t="s">
        <v>270</v>
      </c>
      <c r="AK130" s="60" t="s">
        <v>2092</v>
      </c>
    </row>
    <row r="131" spans="1:37" ht="42.75" x14ac:dyDescent="0.45">
      <c r="A131" s="61" t="s">
        <v>350</v>
      </c>
      <c r="B131" s="62" t="s">
        <v>289</v>
      </c>
      <c r="C131" s="63">
        <v>43966</v>
      </c>
      <c r="D131" s="63">
        <v>43967</v>
      </c>
      <c r="E131" s="37" t="s">
        <v>351</v>
      </c>
      <c r="F131" s="127" t="str">
        <f>HYPERLINK(Table2[[#This Row],[URL-not hyperlinked]])</f>
        <v>https://doi.org/10.1038/s41390-020-0955-x</v>
      </c>
      <c r="G131" s="36" t="s">
        <v>122</v>
      </c>
      <c r="H131" s="36" t="s">
        <v>123</v>
      </c>
      <c r="I131" s="70" t="s">
        <v>352</v>
      </c>
      <c r="J131" s="36" t="s">
        <v>353</v>
      </c>
      <c r="K131" s="36">
        <v>2020</v>
      </c>
      <c r="L131" s="36" t="s">
        <v>2101</v>
      </c>
      <c r="M131" s="36" t="s">
        <v>354</v>
      </c>
      <c r="O131" s="36" t="s">
        <v>270</v>
      </c>
      <c r="P131" s="36" t="s">
        <v>269</v>
      </c>
      <c r="Q131" s="36" t="s">
        <v>270</v>
      </c>
      <c r="R131" s="26" t="s">
        <v>269</v>
      </c>
      <c r="S131" s="7" t="s">
        <v>114</v>
      </c>
      <c r="T131" s="36" t="s">
        <v>270</v>
      </c>
      <c r="U131" s="36" t="s">
        <v>270</v>
      </c>
      <c r="V131" s="36" t="s">
        <v>270</v>
      </c>
      <c r="W131" s="7" t="s">
        <v>270</v>
      </c>
      <c r="X131" s="36" t="s">
        <v>270</v>
      </c>
      <c r="Y131" s="36" t="s">
        <v>270</v>
      </c>
      <c r="Z131" s="36" t="s">
        <v>270</v>
      </c>
      <c r="AA131" s="7" t="s">
        <v>270</v>
      </c>
      <c r="AB131" s="7" t="s">
        <v>270</v>
      </c>
      <c r="AC131" s="7" t="s">
        <v>270</v>
      </c>
      <c r="AD131" s="7" t="s">
        <v>270</v>
      </c>
      <c r="AE131" s="7" t="s">
        <v>270</v>
      </c>
      <c r="AF131" s="7" t="s">
        <v>270</v>
      </c>
      <c r="AG131" s="7" t="s">
        <v>270</v>
      </c>
      <c r="AH131" s="7" t="s">
        <v>270</v>
      </c>
      <c r="AI131" s="7" t="s">
        <v>270</v>
      </c>
      <c r="AJ131" s="39" t="s">
        <v>270</v>
      </c>
      <c r="AK131" s="60" t="s">
        <v>2092</v>
      </c>
    </row>
  </sheetData>
  <phoneticPr fontId="45" type="noConversion"/>
  <hyperlinks>
    <hyperlink ref="E3" r:id="rId1" xr:uid="{975E279C-6308-40C2-A017-E5DB609C521D}"/>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O69"/>
  <sheetViews>
    <sheetView zoomScale="90" zoomScaleNormal="90" workbookViewId="0">
      <selection activeCell="G18" sqref="G18"/>
    </sheetView>
  </sheetViews>
  <sheetFormatPr defaultColWidth="10.796875" defaultRowHeight="13.15" x14ac:dyDescent="0.35"/>
  <cols>
    <col min="1" max="1" width="37.6640625" style="1" bestFit="1" customWidth="1"/>
    <col min="2" max="2" width="17.59765625" style="1" bestFit="1" customWidth="1"/>
    <col min="3" max="3" width="10.796875" style="1" customWidth="1"/>
    <col min="4" max="4" width="23.53125" style="1" bestFit="1" customWidth="1"/>
    <col min="5" max="5" width="17.6640625" style="1" bestFit="1" customWidth="1"/>
    <col min="6" max="6" width="18.46484375" style="1" bestFit="1" customWidth="1"/>
    <col min="7" max="7" width="12.59765625" style="1" bestFit="1" customWidth="1"/>
    <col min="8" max="8" width="20.86328125" style="1" bestFit="1" customWidth="1"/>
    <col min="9" max="9" width="17" style="1" bestFit="1" customWidth="1"/>
    <col min="10" max="10" width="7.9296875" style="1" bestFit="1" customWidth="1"/>
    <col min="11" max="11" width="31.1328125" style="1" bestFit="1" customWidth="1"/>
    <col min="12" max="12" width="13.796875" style="1" bestFit="1" customWidth="1"/>
    <col min="13" max="13" width="12.06640625" style="1" bestFit="1" customWidth="1"/>
    <col min="14" max="14" width="29.265625" style="1" bestFit="1" customWidth="1"/>
    <col min="15" max="15" width="11.33203125" style="1" bestFit="1" customWidth="1"/>
    <col min="16" max="16384" width="10.796875" style="1"/>
  </cols>
  <sheetData>
    <row r="1" spans="1:8" s="77" customFormat="1" ht="13.5" x14ac:dyDescent="0.35">
      <c r="A1" s="142" t="s">
        <v>232</v>
      </c>
      <c r="B1" s="142"/>
      <c r="C1" s="142"/>
    </row>
    <row r="2" spans="1:8" x14ac:dyDescent="0.35">
      <c r="C2" s="76"/>
      <c r="D2" s="76"/>
      <c r="E2" s="76"/>
      <c r="F2" s="76"/>
      <c r="G2" s="76"/>
      <c r="H2" s="76"/>
    </row>
    <row r="3" spans="1:8" ht="13.5" x14ac:dyDescent="0.35">
      <c r="A3" s="79" t="s">
        <v>231</v>
      </c>
      <c r="B3" s="78"/>
      <c r="C3" s="76"/>
      <c r="D3" s="79" t="s">
        <v>229</v>
      </c>
      <c r="E3" s="78"/>
      <c r="F3" s="78"/>
      <c r="G3" s="78"/>
      <c r="H3" s="76"/>
    </row>
    <row r="4" spans="1:8" ht="13.5" x14ac:dyDescent="0.35">
      <c r="A4" s="82" t="s">
        <v>225</v>
      </c>
      <c r="B4" s="82" t="s">
        <v>228</v>
      </c>
      <c r="C4" s="76"/>
      <c r="D4" s="80" t="s">
        <v>235</v>
      </c>
      <c r="E4" s="80"/>
      <c r="F4" s="80"/>
      <c r="G4" s="80" t="s">
        <v>236</v>
      </c>
      <c r="H4" s="76"/>
    </row>
    <row r="5" spans="1:8" x14ac:dyDescent="0.35">
      <c r="A5" s="9" t="s">
        <v>119</v>
      </c>
      <c r="B5" s="10">
        <v>72</v>
      </c>
      <c r="C5" s="76"/>
      <c r="D5" s="76" t="s">
        <v>233</v>
      </c>
      <c r="E5" s="76"/>
      <c r="F5" s="76"/>
      <c r="G5" s="76">
        <f>COUNTIF(Articles!O:O,"Yes")</f>
        <v>51</v>
      </c>
      <c r="H5" s="76"/>
    </row>
    <row r="6" spans="1:8" x14ac:dyDescent="0.35">
      <c r="A6" s="83" t="s">
        <v>208</v>
      </c>
      <c r="B6" s="10">
        <v>1</v>
      </c>
      <c r="C6" s="76"/>
      <c r="D6" s="76" t="s">
        <v>234</v>
      </c>
      <c r="E6" s="76"/>
      <c r="F6" s="76"/>
      <c r="G6" s="76">
        <f>COUNTIF(Articles!P:P,"Yes")</f>
        <v>64</v>
      </c>
      <c r="H6" s="76"/>
    </row>
    <row r="7" spans="1:8" x14ac:dyDescent="0.35">
      <c r="A7" s="83" t="s">
        <v>164</v>
      </c>
      <c r="B7" s="10">
        <v>3</v>
      </c>
      <c r="C7" s="76"/>
      <c r="D7" s="76"/>
      <c r="E7" s="76"/>
      <c r="F7" s="76"/>
      <c r="G7" s="76"/>
      <c r="H7" s="76"/>
    </row>
    <row r="8" spans="1:8" x14ac:dyDescent="0.35">
      <c r="A8" s="83" t="s">
        <v>132</v>
      </c>
      <c r="B8" s="10">
        <v>9</v>
      </c>
      <c r="C8" s="76"/>
      <c r="D8" s="76"/>
      <c r="E8" s="76"/>
      <c r="F8" s="76"/>
      <c r="G8" s="76"/>
      <c r="H8" s="76"/>
    </row>
    <row r="9" spans="1:8" ht="13.5" x14ac:dyDescent="0.35">
      <c r="A9" s="83" t="s">
        <v>125</v>
      </c>
      <c r="B9" s="10">
        <v>4</v>
      </c>
      <c r="C9" s="76"/>
      <c r="D9" s="79" t="s">
        <v>230</v>
      </c>
      <c r="E9" s="78"/>
      <c r="F9" s="78"/>
      <c r="G9" s="78"/>
      <c r="H9" s="76"/>
    </row>
    <row r="10" spans="1:8" ht="13.5" x14ac:dyDescent="0.35">
      <c r="A10" s="83" t="s">
        <v>120</v>
      </c>
      <c r="B10" s="10">
        <v>13</v>
      </c>
      <c r="C10" s="76"/>
      <c r="D10" s="80" t="s">
        <v>227</v>
      </c>
      <c r="E10" s="80"/>
      <c r="F10" s="80"/>
      <c r="G10" s="80" t="s">
        <v>236</v>
      </c>
      <c r="H10" s="76"/>
    </row>
    <row r="11" spans="1:8" x14ac:dyDescent="0.35">
      <c r="A11" s="83" t="s">
        <v>115</v>
      </c>
      <c r="B11" s="10">
        <v>1</v>
      </c>
      <c r="C11" s="76"/>
      <c r="D11" s="76" t="s">
        <v>237</v>
      </c>
      <c r="E11" s="76"/>
      <c r="F11" s="76"/>
      <c r="G11" s="76">
        <f>COUNTIF(Articles!Q:Q,"Yes")</f>
        <v>16</v>
      </c>
      <c r="H11" s="76"/>
    </row>
    <row r="12" spans="1:8" x14ac:dyDescent="0.35">
      <c r="A12" s="83" t="s">
        <v>122</v>
      </c>
      <c r="B12" s="10">
        <v>2</v>
      </c>
      <c r="C12" s="76"/>
      <c r="D12" s="76" t="s">
        <v>238</v>
      </c>
      <c r="E12" s="76"/>
      <c r="F12" s="76"/>
      <c r="G12" s="76">
        <f>COUNTIF(Articles!R:R,"Yes")</f>
        <v>40</v>
      </c>
      <c r="H12" s="76"/>
    </row>
    <row r="13" spans="1:8" x14ac:dyDescent="0.35">
      <c r="A13" s="83" t="s">
        <v>188</v>
      </c>
      <c r="B13" s="10">
        <v>6</v>
      </c>
    </row>
    <row r="14" spans="1:8" x14ac:dyDescent="0.35">
      <c r="A14" s="83" t="s">
        <v>117</v>
      </c>
      <c r="B14" s="10">
        <v>29</v>
      </c>
    </row>
    <row r="15" spans="1:8" ht="13.5" x14ac:dyDescent="0.35">
      <c r="A15" s="83" t="s">
        <v>611</v>
      </c>
      <c r="B15" s="10">
        <v>1</v>
      </c>
      <c r="D15" s="79" t="s">
        <v>248</v>
      </c>
      <c r="E15" s="78"/>
      <c r="F15" s="78"/>
      <c r="G15" s="78"/>
    </row>
    <row r="16" spans="1:8" ht="13.5" x14ac:dyDescent="0.35">
      <c r="A16" s="83" t="s">
        <v>619</v>
      </c>
      <c r="B16" s="10">
        <v>1</v>
      </c>
      <c r="D16" s="80" t="s">
        <v>249</v>
      </c>
      <c r="E16" s="80"/>
      <c r="F16" s="80"/>
      <c r="G16" s="80" t="s">
        <v>236</v>
      </c>
    </row>
    <row r="17" spans="1:15" x14ac:dyDescent="0.35">
      <c r="A17" s="83" t="s">
        <v>767</v>
      </c>
      <c r="B17" s="10">
        <v>1</v>
      </c>
      <c r="D17" s="76" t="s">
        <v>250</v>
      </c>
      <c r="E17" s="76"/>
      <c r="F17" s="76"/>
      <c r="G17" s="76">
        <f>COUNTIF(Articles!L:L,("Peer-reviewed source"))</f>
        <v>120</v>
      </c>
    </row>
    <row r="18" spans="1:15" x14ac:dyDescent="0.35">
      <c r="A18" s="83" t="s">
        <v>316</v>
      </c>
      <c r="B18" s="10">
        <v>1</v>
      </c>
      <c r="D18" s="76" t="s">
        <v>251</v>
      </c>
      <c r="E18" s="76"/>
      <c r="F18" s="76"/>
      <c r="G18" s="76">
        <f>COUNTIF(Articles!L:L,"Pre-print source")</f>
        <v>10</v>
      </c>
    </row>
    <row r="19" spans="1:15" x14ac:dyDescent="0.35">
      <c r="A19" s="9" t="s">
        <v>39</v>
      </c>
      <c r="B19" s="10">
        <v>21</v>
      </c>
      <c r="D19" s="1" t="s">
        <v>252</v>
      </c>
      <c r="G19" s="76">
        <f>COUNTIF(Articles!L:L,"Grey literature")</f>
        <v>0</v>
      </c>
    </row>
    <row r="20" spans="1:15" x14ac:dyDescent="0.35">
      <c r="A20" s="83" t="s">
        <v>121</v>
      </c>
      <c r="B20" s="10">
        <v>13</v>
      </c>
    </row>
    <row r="21" spans="1:15" x14ac:dyDescent="0.35">
      <c r="A21" s="83" t="s">
        <v>127</v>
      </c>
      <c r="B21" s="10">
        <v>2</v>
      </c>
    </row>
    <row r="22" spans="1:15" ht="13.5" x14ac:dyDescent="0.35">
      <c r="A22" s="83" t="s">
        <v>190</v>
      </c>
      <c r="B22" s="10">
        <v>2</v>
      </c>
      <c r="D22" s="79" t="s">
        <v>239</v>
      </c>
      <c r="E22" s="78"/>
      <c r="F22" s="78"/>
      <c r="G22" s="78"/>
      <c r="H22" s="79"/>
      <c r="I22" s="79"/>
      <c r="J22" s="79"/>
      <c r="K22" s="79"/>
      <c r="L22" s="79"/>
      <c r="M22" s="79"/>
      <c r="N22" s="79"/>
      <c r="O22" s="79"/>
    </row>
    <row r="23" spans="1:15" ht="14.25" x14ac:dyDescent="0.45">
      <c r="A23" s="83" t="s">
        <v>117</v>
      </c>
      <c r="B23" s="10">
        <v>2</v>
      </c>
      <c r="E23" s="132" t="s">
        <v>128</v>
      </c>
      <c r="N23"/>
      <c r="O23"/>
    </row>
    <row r="24" spans="1:15" ht="14.25" x14ac:dyDescent="0.45">
      <c r="A24" s="83" t="s">
        <v>304</v>
      </c>
      <c r="B24" s="10">
        <v>1</v>
      </c>
      <c r="E24" s="1" t="s">
        <v>124</v>
      </c>
      <c r="F24" s="1" t="s">
        <v>186</v>
      </c>
      <c r="G24" s="1" t="s">
        <v>113</v>
      </c>
      <c r="H24" s="1" t="s">
        <v>126</v>
      </c>
      <c r="I24" s="1" t="s">
        <v>118</v>
      </c>
      <c r="J24" s="1" t="s">
        <v>116</v>
      </c>
      <c r="K24" s="1" t="s">
        <v>123</v>
      </c>
      <c r="L24" s="1" t="s">
        <v>500</v>
      </c>
      <c r="M24" s="1" t="s">
        <v>226</v>
      </c>
      <c r="N24"/>
      <c r="O24"/>
    </row>
    <row r="25" spans="1:15" ht="14.25" x14ac:dyDescent="0.45">
      <c r="A25" s="83" t="s">
        <v>2045</v>
      </c>
      <c r="B25" s="10">
        <v>1</v>
      </c>
      <c r="D25" s="1" t="s">
        <v>240</v>
      </c>
      <c r="E25" s="10">
        <v>2</v>
      </c>
      <c r="F25" s="10">
        <v>2</v>
      </c>
      <c r="G25" s="10">
        <v>4</v>
      </c>
      <c r="H25" s="10">
        <v>4</v>
      </c>
      <c r="I25" s="10">
        <v>40</v>
      </c>
      <c r="J25" s="10">
        <v>27</v>
      </c>
      <c r="K25" s="10">
        <v>50</v>
      </c>
      <c r="L25" s="10">
        <v>1</v>
      </c>
      <c r="M25" s="10">
        <v>130</v>
      </c>
      <c r="N25"/>
      <c r="O25"/>
    </row>
    <row r="26" spans="1:15" ht="14.25" x14ac:dyDescent="0.45">
      <c r="A26" s="9" t="s">
        <v>114</v>
      </c>
      <c r="B26" s="10">
        <v>37</v>
      </c>
      <c r="D26"/>
      <c r="E26"/>
      <c r="F26"/>
      <c r="G26"/>
      <c r="H26"/>
      <c r="I26"/>
      <c r="J26"/>
      <c r="K26"/>
      <c r="L26"/>
      <c r="M26"/>
      <c r="N26"/>
      <c r="O26"/>
    </row>
    <row r="27" spans="1:15" ht="14.25" x14ac:dyDescent="0.45">
      <c r="A27" s="83" t="s">
        <v>115</v>
      </c>
      <c r="B27" s="10">
        <v>14</v>
      </c>
      <c r="D27"/>
      <c r="E27"/>
      <c r="F27"/>
      <c r="G27"/>
      <c r="H27"/>
      <c r="I27"/>
      <c r="J27"/>
      <c r="K27"/>
      <c r="L27"/>
      <c r="M27"/>
      <c r="N27"/>
      <c r="O27"/>
    </row>
    <row r="28" spans="1:15" ht="14.25" x14ac:dyDescent="0.45">
      <c r="A28" s="83" t="s">
        <v>122</v>
      </c>
      <c r="B28" s="10">
        <v>22</v>
      </c>
      <c r="D28"/>
      <c r="E28"/>
      <c r="F28"/>
      <c r="G28"/>
      <c r="H28"/>
      <c r="I28"/>
      <c r="J28"/>
      <c r="K28"/>
      <c r="L28"/>
      <c r="M28"/>
      <c r="N28"/>
      <c r="O28"/>
    </row>
    <row r="29" spans="1:15" ht="14.25" x14ac:dyDescent="0.45">
      <c r="A29" s="83" t="s">
        <v>810</v>
      </c>
      <c r="B29" s="10">
        <v>1</v>
      </c>
      <c r="D29" s="115" t="s">
        <v>1735</v>
      </c>
      <c r="E29" s="116" t="s">
        <v>124</v>
      </c>
      <c r="F29" s="116" t="s">
        <v>222</v>
      </c>
      <c r="G29" s="116" t="s">
        <v>206</v>
      </c>
      <c r="H29" s="116" t="s">
        <v>187</v>
      </c>
      <c r="I29" s="116" t="s">
        <v>186</v>
      </c>
      <c r="J29" s="116" t="s">
        <v>113</v>
      </c>
      <c r="K29" s="116" t="s">
        <v>126</v>
      </c>
      <c r="L29" s="116" t="s">
        <v>118</v>
      </c>
      <c r="M29" s="116" t="s">
        <v>116</v>
      </c>
      <c r="N29" s="116" t="s">
        <v>123</v>
      </c>
      <c r="O29" s="116"/>
    </row>
    <row r="30" spans="1:15" ht="14.25" x14ac:dyDescent="0.45">
      <c r="A30" s="9" t="s">
        <v>226</v>
      </c>
      <c r="B30" s="10">
        <v>130</v>
      </c>
      <c r="D30" t="s">
        <v>1736</v>
      </c>
      <c r="E30" s="118">
        <f>GETPIVOTDATA("ARTICLE TYPE",$D$23,"ARTICLE TYPE","Modelling study")/GETPIVOTDATA("ARTICLE TYPE",$D$23)</f>
        <v>1.5384615384615385E-2</v>
      </c>
      <c r="F30" s="118" t="e">
        <f>GETPIVOTDATA("ARTICLE TYPE",$D$23,"ARTICLE TYPE","Pre-post study")/GETPIVOTDATA("ARTICLE TYPE",$D$23)</f>
        <v>#REF!</v>
      </c>
      <c r="G30" s="118" t="e">
        <f>GETPIVOTDATA("ARTICLE TYPE",$D$23,"ARTICLE TYPE","Mixed methods study")/GETPIVOTDATA("ARTICLE TYPE",$D$23)</f>
        <v>#REF!</v>
      </c>
      <c r="H30" s="118" t="e">
        <f>GETPIVOTDATA("ARTICLE TYPE",$D$23,"ARTICLE TYPE","Ecological study")/GETPIVOTDATA("ARTICLE TYPE",$D$23)</f>
        <v>#REF!</v>
      </c>
      <c r="I30" s="118">
        <f>GETPIVOTDATA("ARTICLE TYPE",$D$23,"ARTICLE TYPE","Case-control study")/GETPIVOTDATA("ARTICLE TYPE",$D$23)</f>
        <v>1.5384615384615385E-2</v>
      </c>
      <c r="J30" s="118">
        <f>GETPIVOTDATA("ARTICLE TYPE",$D$23,"ARTICLE TYPE","Cohort study")/GETPIVOTDATA("ARTICLE TYPE",$D$23)</f>
        <v>3.0769230769230771E-2</v>
      </c>
      <c r="K30" s="118">
        <f>GETPIVOTDATA("ARTICLE TYPE",$D$23,"ARTICLE TYPE","Cross-sectional study")/GETPIVOTDATA("ARTICLE TYPE",$D$23)</f>
        <v>3.0769230769230771E-2</v>
      </c>
      <c r="L30" s="118">
        <f>GETPIVOTDATA("ARTICLE TYPE",$D$23,"ARTICLE TYPE","Descriptive study")/GETPIVOTDATA("ARTICLE TYPE",$D$23)</f>
        <v>0.30769230769230771</v>
      </c>
      <c r="M30" s="118">
        <f>GETPIVOTDATA("ARTICLE TYPE",$D$23,"ARTICLE TYPE","Review")/GETPIVOTDATA("ARTICLE TYPE",$D$23)</f>
        <v>0.2076923076923077</v>
      </c>
      <c r="N30" s="118">
        <f>GETPIVOTDATA("ARTICLE TYPE",$D$23,"ARTICLE TYPE","Editorial/commentary/guidance")/GETPIVOTDATA("ARTICLE TYPE",$D$23)</f>
        <v>0.38461538461538464</v>
      </c>
      <c r="O30" s="117" t="e">
        <f>GETPIVOTDATA("ARTICLE TYPE",$D$23,"ARTICLE TYPE","Pre-post study")/GETPIVOTDATA("ARTICLE TYPE",$D$23)</f>
        <v>#REF!</v>
      </c>
    </row>
    <row r="31" spans="1:15" ht="14.25" x14ac:dyDescent="0.45">
      <c r="A31"/>
      <c r="B31"/>
      <c r="D31"/>
      <c r="E31"/>
      <c r="F31"/>
      <c r="G31"/>
      <c r="H31"/>
      <c r="I31"/>
      <c r="J31"/>
      <c r="K31"/>
      <c r="L31"/>
      <c r="M31"/>
      <c r="N31"/>
      <c r="O31"/>
    </row>
    <row r="32" spans="1:15" ht="14.25" x14ac:dyDescent="0.45">
      <c r="A32"/>
      <c r="B32"/>
      <c r="D32"/>
      <c r="E32"/>
      <c r="F32"/>
      <c r="G32"/>
      <c r="H32"/>
      <c r="I32"/>
      <c r="J32"/>
      <c r="K32"/>
      <c r="L32"/>
      <c r="M32"/>
      <c r="N32"/>
      <c r="O32"/>
    </row>
    <row r="33" spans="1:15" ht="14.25" x14ac:dyDescent="0.45">
      <c r="A33"/>
      <c r="B33"/>
      <c r="D33"/>
      <c r="E33"/>
      <c r="F33"/>
      <c r="G33"/>
      <c r="H33"/>
      <c r="I33"/>
      <c r="J33"/>
      <c r="K33"/>
      <c r="L33"/>
      <c r="M33"/>
      <c r="N33"/>
      <c r="O33"/>
    </row>
    <row r="34" spans="1:15" ht="14.25" x14ac:dyDescent="0.45">
      <c r="A34"/>
      <c r="B34"/>
      <c r="D34"/>
      <c r="E34"/>
      <c r="F34"/>
      <c r="G34"/>
      <c r="H34"/>
      <c r="I34"/>
      <c r="J34"/>
      <c r="K34"/>
      <c r="L34"/>
      <c r="M34"/>
      <c r="N34"/>
      <c r="O34"/>
    </row>
    <row r="35" spans="1:15" ht="14.25" x14ac:dyDescent="0.45">
      <c r="A35"/>
      <c r="B35"/>
      <c r="D35"/>
      <c r="E35"/>
      <c r="F35"/>
      <c r="G35"/>
      <c r="H35"/>
      <c r="I35"/>
      <c r="J35"/>
      <c r="K35"/>
      <c r="L35"/>
      <c r="M35"/>
      <c r="N35"/>
      <c r="O35"/>
    </row>
    <row r="36" spans="1:15" ht="14.25" x14ac:dyDescent="0.45">
      <c r="A36"/>
      <c r="B36"/>
      <c r="D36"/>
      <c r="E36"/>
      <c r="F36"/>
      <c r="G36"/>
      <c r="H36"/>
      <c r="I36"/>
      <c r="J36"/>
      <c r="K36"/>
      <c r="L36"/>
      <c r="M36"/>
      <c r="N36"/>
      <c r="O36"/>
    </row>
    <row r="37" spans="1:15" ht="14.25" x14ac:dyDescent="0.45">
      <c r="A37"/>
      <c r="B37"/>
      <c r="D37"/>
      <c r="E37"/>
      <c r="F37"/>
      <c r="G37"/>
      <c r="H37"/>
      <c r="I37"/>
      <c r="J37"/>
      <c r="K37"/>
      <c r="L37"/>
      <c r="M37"/>
      <c r="N37"/>
      <c r="O37"/>
    </row>
    <row r="38" spans="1:15" ht="14.25" x14ac:dyDescent="0.45">
      <c r="A38"/>
      <c r="B38"/>
      <c r="D38"/>
      <c r="E38"/>
      <c r="F38"/>
      <c r="G38"/>
      <c r="H38"/>
      <c r="I38"/>
      <c r="J38"/>
      <c r="K38"/>
      <c r="L38"/>
      <c r="M38"/>
      <c r="N38"/>
      <c r="O38"/>
    </row>
    <row r="39" spans="1:15" ht="14.25" x14ac:dyDescent="0.45">
      <c r="A39"/>
      <c r="B39"/>
      <c r="D39"/>
      <c r="E39"/>
      <c r="F39"/>
      <c r="G39"/>
      <c r="H39"/>
      <c r="I39"/>
      <c r="J39"/>
      <c r="K39"/>
      <c r="L39"/>
      <c r="M39"/>
      <c r="N39"/>
      <c r="O39"/>
    </row>
    <row r="40" spans="1:15" ht="14.25" x14ac:dyDescent="0.45">
      <c r="A40"/>
      <c r="B40"/>
      <c r="D40"/>
      <c r="E40"/>
      <c r="F40"/>
      <c r="G40"/>
      <c r="H40"/>
      <c r="I40"/>
      <c r="J40"/>
      <c r="K40"/>
      <c r="L40"/>
      <c r="M40"/>
      <c r="N40"/>
      <c r="O40"/>
    </row>
    <row r="41" spans="1:15" ht="14.25" x14ac:dyDescent="0.45">
      <c r="A41"/>
      <c r="B41"/>
      <c r="D41"/>
      <c r="E41"/>
      <c r="F41"/>
      <c r="G41"/>
      <c r="H41"/>
      <c r="I41"/>
      <c r="J41"/>
      <c r="K41"/>
      <c r="L41"/>
      <c r="M41"/>
      <c r="N41"/>
      <c r="O41"/>
    </row>
    <row r="42" spans="1:15" ht="14.25" x14ac:dyDescent="0.45">
      <c r="A42"/>
      <c r="B42"/>
      <c r="D42"/>
      <c r="E42"/>
      <c r="F42"/>
      <c r="G42"/>
      <c r="H42"/>
      <c r="I42"/>
      <c r="J42"/>
      <c r="K42"/>
      <c r="L42"/>
      <c r="M42"/>
      <c r="N42"/>
      <c r="O42"/>
    </row>
    <row r="43" spans="1:15" ht="14.25" x14ac:dyDescent="0.45">
      <c r="A43"/>
      <c r="B43"/>
      <c r="D43"/>
      <c r="E43"/>
      <c r="F43"/>
      <c r="G43"/>
      <c r="H43"/>
      <c r="I43"/>
      <c r="J43"/>
      <c r="K43"/>
      <c r="L43"/>
      <c r="M43"/>
      <c r="N43"/>
      <c r="O43"/>
    </row>
    <row r="44" spans="1:15" ht="14.25" x14ac:dyDescent="0.45">
      <c r="A44"/>
      <c r="B44"/>
      <c r="D44"/>
      <c r="E44"/>
      <c r="F44"/>
      <c r="G44"/>
      <c r="H44"/>
      <c r="I44"/>
      <c r="J44"/>
      <c r="K44"/>
      <c r="L44"/>
      <c r="M44"/>
      <c r="N44"/>
      <c r="O44"/>
    </row>
    <row r="45" spans="1:15" ht="14.25" x14ac:dyDescent="0.45">
      <c r="A45"/>
      <c r="B45"/>
      <c r="D45"/>
      <c r="E45"/>
      <c r="F45"/>
      <c r="G45"/>
      <c r="H45"/>
      <c r="I45"/>
      <c r="J45"/>
      <c r="K45"/>
      <c r="L45"/>
      <c r="M45"/>
      <c r="N45"/>
      <c r="O45"/>
    </row>
    <row r="46" spans="1:15" ht="14.25" x14ac:dyDescent="0.45">
      <c r="A46"/>
      <c r="B46"/>
      <c r="D46"/>
      <c r="E46"/>
      <c r="F46"/>
      <c r="G46"/>
      <c r="H46"/>
      <c r="I46"/>
      <c r="J46"/>
      <c r="K46"/>
      <c r="L46"/>
      <c r="M46"/>
      <c r="N46"/>
      <c r="O46"/>
    </row>
    <row r="47" spans="1:15" ht="14.25" x14ac:dyDescent="0.45">
      <c r="A47"/>
      <c r="B47"/>
      <c r="D47"/>
      <c r="E47"/>
      <c r="F47"/>
      <c r="G47"/>
      <c r="H47"/>
      <c r="I47"/>
      <c r="J47"/>
      <c r="K47"/>
      <c r="L47"/>
      <c r="M47"/>
      <c r="N47"/>
      <c r="O47"/>
    </row>
    <row r="48" spans="1:15" ht="14.25" x14ac:dyDescent="0.45">
      <c r="A48"/>
      <c r="B48"/>
      <c r="D48"/>
      <c r="E48"/>
      <c r="F48"/>
      <c r="G48"/>
      <c r="H48"/>
      <c r="I48"/>
      <c r="J48"/>
      <c r="K48"/>
      <c r="L48"/>
      <c r="M48"/>
      <c r="N48"/>
      <c r="O48"/>
    </row>
    <row r="49" spans="1:15" ht="14.25" x14ac:dyDescent="0.45">
      <c r="A49"/>
      <c r="B49"/>
      <c r="D49"/>
      <c r="E49"/>
      <c r="F49"/>
      <c r="G49"/>
      <c r="H49"/>
      <c r="I49"/>
      <c r="J49"/>
      <c r="K49"/>
      <c r="L49"/>
      <c r="M49"/>
      <c r="N49"/>
      <c r="O49"/>
    </row>
    <row r="50" spans="1:15" ht="14.25" x14ac:dyDescent="0.45">
      <c r="A50"/>
      <c r="B50"/>
      <c r="D50"/>
      <c r="E50"/>
      <c r="F50"/>
      <c r="G50"/>
      <c r="H50"/>
      <c r="I50"/>
      <c r="J50"/>
      <c r="K50"/>
      <c r="L50"/>
      <c r="M50"/>
      <c r="N50"/>
      <c r="O50"/>
    </row>
    <row r="51" spans="1:15" ht="14.25" x14ac:dyDescent="0.45">
      <c r="A51"/>
      <c r="B51"/>
      <c r="D51"/>
      <c r="E51"/>
      <c r="F51"/>
      <c r="G51"/>
      <c r="H51"/>
      <c r="I51"/>
      <c r="J51"/>
      <c r="K51"/>
      <c r="L51"/>
      <c r="M51"/>
      <c r="N51"/>
      <c r="O51"/>
    </row>
    <row r="52" spans="1:15" ht="14.25" x14ac:dyDescent="0.45">
      <c r="A52"/>
      <c r="B52"/>
      <c r="D52"/>
      <c r="E52"/>
      <c r="F52"/>
      <c r="G52"/>
      <c r="H52"/>
      <c r="I52"/>
      <c r="J52"/>
      <c r="K52"/>
      <c r="L52"/>
      <c r="M52"/>
      <c r="N52"/>
      <c r="O52"/>
    </row>
    <row r="53" spans="1:15" ht="14.25" x14ac:dyDescent="0.45">
      <c r="A53"/>
      <c r="B53"/>
      <c r="D53"/>
      <c r="E53"/>
      <c r="F53"/>
      <c r="G53"/>
      <c r="H53"/>
      <c r="I53"/>
      <c r="J53"/>
      <c r="K53"/>
      <c r="L53"/>
      <c r="M53"/>
      <c r="N53"/>
      <c r="O53"/>
    </row>
    <row r="54" spans="1:15" ht="14.25" x14ac:dyDescent="0.45">
      <c r="A54"/>
      <c r="B54"/>
    </row>
    <row r="55" spans="1:15" ht="14.25" x14ac:dyDescent="0.45">
      <c r="A55"/>
      <c r="B55"/>
    </row>
    <row r="56" spans="1:15" ht="14.25" x14ac:dyDescent="0.45">
      <c r="A56"/>
      <c r="B56"/>
    </row>
    <row r="57" spans="1:15" ht="14.25" x14ac:dyDescent="0.45">
      <c r="A57"/>
      <c r="B57"/>
    </row>
    <row r="58" spans="1:15" ht="14.25" x14ac:dyDescent="0.45">
      <c r="A58"/>
      <c r="B58"/>
    </row>
    <row r="59" spans="1:15" ht="14.25" x14ac:dyDescent="0.45">
      <c r="A59"/>
      <c r="B59"/>
    </row>
    <row r="60" spans="1:15" ht="14.25" x14ac:dyDescent="0.45">
      <c r="A60"/>
      <c r="B60"/>
    </row>
    <row r="61" spans="1:15" ht="14.25" x14ac:dyDescent="0.45">
      <c r="A61"/>
      <c r="B61"/>
    </row>
    <row r="62" spans="1:15" ht="14.25" x14ac:dyDescent="0.45">
      <c r="A62"/>
      <c r="B62"/>
    </row>
    <row r="63" spans="1:15" ht="14.25" x14ac:dyDescent="0.45">
      <c r="A63"/>
      <c r="B63"/>
    </row>
    <row r="64" spans="1:15" ht="14.25" x14ac:dyDescent="0.45">
      <c r="A64"/>
      <c r="B64"/>
    </row>
    <row r="65" spans="1:2" ht="14.25" x14ac:dyDescent="0.45">
      <c r="A65"/>
      <c r="B65"/>
    </row>
    <row r="66" spans="1:2" ht="14.25" x14ac:dyDescent="0.45">
      <c r="A66"/>
      <c r="B66"/>
    </row>
    <row r="67" spans="1:2" ht="14.25" x14ac:dyDescent="0.45">
      <c r="A67"/>
      <c r="B67"/>
    </row>
    <row r="68" spans="1:2" ht="14.25" x14ac:dyDescent="0.45">
      <c r="A68"/>
      <c r="B68"/>
    </row>
    <row r="69" spans="1:2" ht="14.25" x14ac:dyDescent="0.45">
      <c r="A69"/>
      <c r="B69"/>
    </row>
  </sheetData>
  <mergeCells count="1">
    <mergeCell ref="A1:C1"/>
  </mergeCells>
  <pageMargins left="0.7" right="0.7" top="0.75" bottom="0.75" header="0.3" footer="0.3"/>
  <pageSetup orientation="portrait"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tabSelected="1" topLeftCell="A3" zoomScale="70" zoomScaleNormal="70" workbookViewId="0">
      <selection activeCell="S14" sqref="S14"/>
    </sheetView>
  </sheetViews>
  <sheetFormatPr defaultColWidth="10.796875" defaultRowHeight="13.15" x14ac:dyDescent="0.35"/>
  <cols>
    <col min="1" max="1" width="3.796875" style="82" customWidth="1"/>
    <col min="2" max="2" width="1" style="82" customWidth="1"/>
    <col min="3" max="3" width="70" style="82" customWidth="1"/>
    <col min="4" max="4" width="10.796875" style="82" customWidth="1"/>
    <col min="5" max="5" width="10.796875" style="106" customWidth="1"/>
    <col min="6" max="6" width="3.6640625" style="82" customWidth="1"/>
    <col min="7" max="7" width="2" style="82" customWidth="1"/>
    <col min="8" max="14" width="10.796875" style="82"/>
    <col min="15" max="16" width="10.796875" style="1"/>
    <col min="17" max="17" width="4.33203125" style="1" customWidth="1"/>
    <col min="18" max="16384" width="10.796875" style="1"/>
  </cols>
  <sheetData>
    <row r="1" spans="1:17" x14ac:dyDescent="0.35">
      <c r="A1" s="77"/>
      <c r="B1" s="77"/>
      <c r="C1" s="77"/>
      <c r="D1" s="77"/>
      <c r="E1" s="105"/>
      <c r="F1" s="77"/>
      <c r="G1" s="77"/>
      <c r="H1" s="77"/>
      <c r="I1" s="77"/>
      <c r="J1" s="77"/>
      <c r="K1" s="77"/>
      <c r="L1" s="77"/>
      <c r="M1" s="77"/>
      <c r="N1" s="77"/>
      <c r="O1" s="77"/>
      <c r="P1" s="77"/>
      <c r="Q1" s="77"/>
    </row>
    <row r="2" spans="1:17" ht="45.4" x14ac:dyDescent="1.2">
      <c r="A2" s="77"/>
      <c r="B2" s="97" t="s">
        <v>245</v>
      </c>
      <c r="C2" s="97"/>
      <c r="D2" s="77"/>
      <c r="E2" s="105"/>
      <c r="F2" s="77"/>
      <c r="G2" s="77"/>
      <c r="H2" s="77"/>
      <c r="I2" s="77"/>
      <c r="J2" s="77"/>
      <c r="K2" s="77"/>
      <c r="L2" s="77"/>
      <c r="M2" s="77"/>
      <c r="N2" s="77"/>
      <c r="O2" s="77"/>
      <c r="P2" s="77"/>
      <c r="Q2" s="77"/>
    </row>
    <row r="3" spans="1:17" x14ac:dyDescent="0.35">
      <c r="A3" s="77"/>
      <c r="B3" s="77"/>
      <c r="C3" s="77"/>
      <c r="D3" s="77"/>
      <c r="E3" s="105"/>
      <c r="F3" s="77"/>
      <c r="G3" s="77"/>
      <c r="H3" s="77"/>
      <c r="I3" s="77"/>
      <c r="J3" s="77"/>
      <c r="K3" s="77"/>
      <c r="L3" s="77"/>
      <c r="M3" s="77"/>
      <c r="N3" s="77"/>
      <c r="O3" s="77"/>
      <c r="P3" s="77"/>
      <c r="Q3" s="77"/>
    </row>
    <row r="4" spans="1:17" ht="13.5" x14ac:dyDescent="0.35">
      <c r="G4" s="81"/>
    </row>
    <row r="5" spans="1:17" s="88" customFormat="1" ht="30" customHeight="1" x14ac:dyDescent="0.45">
      <c r="A5" s="87"/>
      <c r="B5" s="84"/>
      <c r="C5" s="89" t="s">
        <v>246</v>
      </c>
      <c r="D5" s="90" t="s">
        <v>236</v>
      </c>
      <c r="E5" s="107" t="s">
        <v>261</v>
      </c>
      <c r="F5" s="85"/>
      <c r="G5" s="98"/>
      <c r="H5" s="100" t="s">
        <v>247</v>
      </c>
      <c r="I5" s="100"/>
      <c r="J5" s="99"/>
      <c r="K5" s="99"/>
      <c r="L5" s="99"/>
      <c r="M5" s="99"/>
      <c r="N5" s="99"/>
      <c r="O5" s="99"/>
      <c r="P5" s="99"/>
      <c r="Q5" s="99"/>
    </row>
    <row r="6" spans="1:17" s="88" customFormat="1" ht="30" customHeight="1" x14ac:dyDescent="0.45">
      <c r="A6" s="87"/>
      <c r="B6" s="87"/>
      <c r="C6" s="91" t="s">
        <v>209</v>
      </c>
      <c r="D6" s="92">
        <f>GETPIVOTDATA("COUNTRY",'Calculations (Hide)'!$A$4)</f>
        <v>130</v>
      </c>
      <c r="E6" s="108">
        <v>100</v>
      </c>
      <c r="F6" s="87"/>
      <c r="G6" s="87"/>
      <c r="H6" s="87"/>
      <c r="I6" s="87"/>
      <c r="J6" s="87"/>
      <c r="K6" s="87"/>
      <c r="L6" s="87"/>
      <c r="M6" s="87"/>
      <c r="N6" s="87"/>
    </row>
    <row r="7" spans="1:17" s="88" customFormat="1" ht="30" customHeight="1" x14ac:dyDescent="0.45">
      <c r="A7" s="87"/>
      <c r="B7" s="86"/>
      <c r="C7" s="93" t="s">
        <v>235</v>
      </c>
      <c r="D7" s="94"/>
      <c r="E7" s="109"/>
      <c r="F7" s="87"/>
      <c r="G7" s="87"/>
      <c r="H7" s="87"/>
      <c r="I7" s="87"/>
      <c r="J7" s="87"/>
      <c r="K7" s="87"/>
      <c r="L7" s="87"/>
      <c r="M7" s="87"/>
      <c r="N7" s="87"/>
    </row>
    <row r="8" spans="1:17" s="88" customFormat="1" ht="30" customHeight="1" x14ac:dyDescent="0.45">
      <c r="A8" s="87"/>
      <c r="B8" s="87"/>
      <c r="C8" s="95" t="s">
        <v>254</v>
      </c>
      <c r="D8" s="92">
        <f>'Calculations (Hide)'!G5</f>
        <v>51</v>
      </c>
      <c r="E8" s="108">
        <f>D8/D6*100</f>
        <v>39.230769230769234</v>
      </c>
      <c r="F8" s="87"/>
      <c r="G8" s="87"/>
      <c r="H8" s="87"/>
      <c r="I8" s="87"/>
      <c r="J8" s="87"/>
      <c r="K8" s="87"/>
      <c r="L8" s="87"/>
      <c r="M8" s="87"/>
      <c r="N8" s="87"/>
    </row>
    <row r="9" spans="1:17" s="88" customFormat="1" ht="30" customHeight="1" x14ac:dyDescent="0.45">
      <c r="A9" s="87"/>
      <c r="B9" s="87"/>
      <c r="C9" s="95" t="s">
        <v>255</v>
      </c>
      <c r="D9" s="92">
        <f>'Calculations (Hide)'!G6</f>
        <v>64</v>
      </c>
      <c r="E9" s="108">
        <f>D9/D6*100</f>
        <v>49.230769230769234</v>
      </c>
      <c r="F9" s="87"/>
      <c r="G9" s="87"/>
      <c r="H9" s="87"/>
      <c r="I9" s="87"/>
      <c r="J9" s="87"/>
      <c r="K9" s="87"/>
      <c r="L9" s="87"/>
      <c r="M9" s="87"/>
      <c r="N9" s="87"/>
    </row>
    <row r="10" spans="1:17" s="88" customFormat="1" ht="30" customHeight="1" x14ac:dyDescent="0.45">
      <c r="A10" s="87"/>
      <c r="B10" s="86"/>
      <c r="C10" s="93" t="s">
        <v>227</v>
      </c>
      <c r="D10" s="94"/>
      <c r="E10" s="109"/>
      <c r="F10" s="87"/>
      <c r="G10" s="87"/>
      <c r="H10" s="87"/>
      <c r="I10" s="87"/>
      <c r="J10" s="87"/>
      <c r="K10" s="87"/>
      <c r="L10" s="87"/>
      <c r="M10" s="87"/>
      <c r="N10" s="87"/>
    </row>
    <row r="11" spans="1:17" s="88" customFormat="1" ht="30" customHeight="1" x14ac:dyDescent="0.45">
      <c r="A11" s="87"/>
      <c r="B11" s="87"/>
      <c r="C11" s="95" t="s">
        <v>256</v>
      </c>
      <c r="D11" s="92">
        <f>'Calculations (Hide)'!G11</f>
        <v>16</v>
      </c>
      <c r="E11" s="108">
        <f>D11/D6*100</f>
        <v>12.307692307692308</v>
      </c>
      <c r="F11" s="87"/>
      <c r="G11" s="87"/>
      <c r="H11" s="87"/>
      <c r="I11" s="87"/>
      <c r="J11" s="87"/>
      <c r="K11" s="87"/>
      <c r="L11" s="87"/>
      <c r="M11" s="87"/>
      <c r="N11" s="87"/>
    </row>
    <row r="12" spans="1:17" s="88" customFormat="1" ht="30" customHeight="1" x14ac:dyDescent="0.45">
      <c r="A12" s="87"/>
      <c r="B12" s="87"/>
      <c r="C12" s="95" t="s">
        <v>257</v>
      </c>
      <c r="D12" s="92">
        <f>'Calculations (Hide)'!G12</f>
        <v>40</v>
      </c>
      <c r="E12" s="108">
        <f>D12/D6*100</f>
        <v>30.76923076923077</v>
      </c>
      <c r="F12" s="87"/>
      <c r="G12" s="87"/>
      <c r="H12" s="87"/>
      <c r="I12" s="87"/>
      <c r="J12" s="87"/>
      <c r="K12" s="87"/>
      <c r="L12" s="87"/>
      <c r="M12" s="87"/>
      <c r="N12" s="87"/>
    </row>
    <row r="13" spans="1:17" ht="30" customHeight="1" x14ac:dyDescent="0.35">
      <c r="B13" s="86"/>
      <c r="C13" s="93" t="s">
        <v>241</v>
      </c>
      <c r="D13" s="93"/>
      <c r="E13" s="110"/>
    </row>
    <row r="14" spans="1:17" ht="30" customHeight="1" x14ac:dyDescent="0.35">
      <c r="C14" s="96" t="s">
        <v>242</v>
      </c>
      <c r="D14" s="92">
        <f>GETPIVOTDATA("COUNTRY",'Calculations (Hide)'!$A$4,"LMIC","LMIC")</f>
        <v>21</v>
      </c>
      <c r="E14" s="108">
        <f>D14/D6*100</f>
        <v>16.153846153846153</v>
      </c>
    </row>
    <row r="15" spans="1:17" ht="30" customHeight="1" x14ac:dyDescent="0.35">
      <c r="C15" s="96" t="s">
        <v>243</v>
      </c>
      <c r="D15" s="92">
        <f>GETPIVOTDATA("COUNTRY",'Calculations (Hide)'!$A$4,"LMIC","HIC")</f>
        <v>72</v>
      </c>
      <c r="E15" s="108">
        <f>D15/D6*100</f>
        <v>55.384615384615387</v>
      </c>
    </row>
    <row r="16" spans="1:17" ht="30" customHeight="1" x14ac:dyDescent="0.35">
      <c r="C16" s="96" t="s">
        <v>244</v>
      </c>
      <c r="D16" s="92">
        <f>GETPIVOTDATA("COUNTRY",'Calculations (Hide)'!$A$4,"LMIC","LMIC/HIC")</f>
        <v>37</v>
      </c>
      <c r="E16" s="108">
        <f>D16/D6*100</f>
        <v>28.46153846153846</v>
      </c>
    </row>
    <row r="17" spans="2:17" ht="30" customHeight="1" x14ac:dyDescent="0.35">
      <c r="B17" s="102"/>
      <c r="C17" s="104" t="s">
        <v>253</v>
      </c>
      <c r="D17" s="103"/>
      <c r="E17" s="111"/>
    </row>
    <row r="18" spans="2:17" ht="30" customHeight="1" x14ac:dyDescent="0.35">
      <c r="C18" s="96" t="s">
        <v>258</v>
      </c>
      <c r="D18" s="92">
        <f>'Calculations (Hide)'!G17</f>
        <v>120</v>
      </c>
      <c r="E18" s="108">
        <f>D18/D6*100</f>
        <v>92.307692307692307</v>
      </c>
    </row>
    <row r="19" spans="2:17" ht="30" customHeight="1" x14ac:dyDescent="0.35">
      <c r="C19" s="96" t="s">
        <v>259</v>
      </c>
      <c r="D19" s="92">
        <f>'Calculations (Hide)'!G18</f>
        <v>10</v>
      </c>
      <c r="E19" s="108">
        <f>D19/D6*100</f>
        <v>7.6923076923076925</v>
      </c>
    </row>
    <row r="20" spans="2:17" ht="30" customHeight="1" x14ac:dyDescent="0.35">
      <c r="C20" s="96" t="s">
        <v>260</v>
      </c>
      <c r="D20" s="92">
        <f>'Calculations (Hide)'!G19</f>
        <v>0</v>
      </c>
      <c r="E20" s="108">
        <f>D20/D6*100</f>
        <v>0</v>
      </c>
    </row>
    <row r="21" spans="2:17" x14ac:dyDescent="0.35">
      <c r="D21" s="87"/>
      <c r="E21" s="112"/>
    </row>
    <row r="22" spans="2:17" ht="30" customHeight="1" x14ac:dyDescent="0.35">
      <c r="B22" s="101"/>
      <c r="C22" s="100" t="s">
        <v>2100</v>
      </c>
      <c r="D22" s="100"/>
      <c r="E22" s="113"/>
      <c r="F22" s="101"/>
      <c r="G22" s="101"/>
      <c r="H22" s="101"/>
      <c r="I22" s="101"/>
      <c r="J22" s="101"/>
      <c r="K22" s="101"/>
      <c r="L22" s="101"/>
      <c r="M22" s="101"/>
      <c r="N22" s="101"/>
      <c r="O22" s="101"/>
      <c r="P22" s="101"/>
      <c r="Q22" s="101"/>
    </row>
    <row r="24" spans="2:17" ht="13.5" x14ac:dyDescent="0.35">
      <c r="C24" s="81"/>
      <c r="D24" s="81"/>
      <c r="E24" s="114"/>
      <c r="F24" s="81"/>
    </row>
    <row r="25" spans="2:17" ht="13.5" x14ac:dyDescent="0.35">
      <c r="C25" s="81"/>
      <c r="D25" s="81"/>
      <c r="E25" s="114"/>
      <c r="F25" s="81"/>
    </row>
    <row r="26" spans="2:17" ht="13.5" x14ac:dyDescent="0.35">
      <c r="C26" s="81"/>
      <c r="D26" s="81"/>
      <c r="E26" s="114"/>
    </row>
    <row r="27" spans="2:17" ht="13.5" x14ac:dyDescent="0.35">
      <c r="C27" s="81"/>
      <c r="D27" s="81"/>
      <c r="E27" s="114"/>
    </row>
    <row r="28" spans="2:17" ht="13.5" x14ac:dyDescent="0.35">
      <c r="C28" s="81"/>
      <c r="D28" s="81"/>
      <c r="E28" s="114"/>
    </row>
    <row r="29" spans="2:17" ht="13.5" x14ac:dyDescent="0.35">
      <c r="C29" s="81"/>
      <c r="D29" s="81"/>
      <c r="E29" s="114"/>
    </row>
    <row r="30" spans="2:17" ht="13.5" x14ac:dyDescent="0.35">
      <c r="C30" s="81"/>
      <c r="D30" s="81"/>
      <c r="E30" s="114"/>
    </row>
    <row r="31" spans="2:17" ht="13.5" x14ac:dyDescent="0.35">
      <c r="C31" s="81"/>
      <c r="D31" s="81"/>
      <c r="E31" s="114"/>
    </row>
    <row r="32" spans="2:17" ht="13.5" x14ac:dyDescent="0.35">
      <c r="C32" s="81"/>
      <c r="D32" s="81"/>
      <c r="E32" s="114"/>
    </row>
    <row r="33" spans="3:7" ht="13.5" x14ac:dyDescent="0.35">
      <c r="C33" s="81"/>
      <c r="D33" s="81"/>
      <c r="E33" s="114"/>
    </row>
    <row r="34" spans="3:7" ht="13.5" x14ac:dyDescent="0.35">
      <c r="C34" s="81"/>
      <c r="D34" s="81"/>
      <c r="E34" s="114"/>
      <c r="G34" s="81"/>
    </row>
    <row r="35" spans="3:7" ht="13.5" x14ac:dyDescent="0.35">
      <c r="C35" s="81"/>
      <c r="D35" s="81"/>
      <c r="E35" s="114"/>
    </row>
    <row r="36" spans="3:7" ht="13.5" x14ac:dyDescent="0.35">
      <c r="C36" s="81"/>
      <c r="D36" s="81"/>
      <c r="E36" s="114"/>
    </row>
    <row r="37" spans="3:7" ht="13.5" x14ac:dyDescent="0.35">
      <c r="C37" s="81"/>
      <c r="D37" s="81"/>
      <c r="E37" s="114"/>
    </row>
    <row r="38" spans="3:7" ht="13.5" x14ac:dyDescent="0.35">
      <c r="C38" s="81"/>
      <c r="D38" s="81"/>
      <c r="E38" s="114"/>
    </row>
    <row r="39" spans="3:7" ht="13.5" x14ac:dyDescent="0.35">
      <c r="C39" s="81"/>
      <c r="D39" s="81"/>
      <c r="E39" s="114"/>
    </row>
    <row r="40" spans="3:7" ht="13.5" x14ac:dyDescent="0.35">
      <c r="C40" s="81"/>
      <c r="D40" s="81"/>
      <c r="E40" s="114"/>
    </row>
    <row r="41" spans="3:7" ht="13.5" x14ac:dyDescent="0.35">
      <c r="C41" s="81"/>
      <c r="D41" s="81"/>
      <c r="E41" s="114"/>
    </row>
    <row r="42" spans="3:7" ht="13.5" x14ac:dyDescent="0.35">
      <c r="C42" s="81"/>
      <c r="D42" s="81"/>
      <c r="E42" s="114"/>
    </row>
    <row r="43" spans="3:7" ht="13.5" x14ac:dyDescent="0.35">
      <c r="C43" s="81"/>
      <c r="D43" s="81"/>
      <c r="E43" s="114"/>
    </row>
    <row r="44" spans="3:7" ht="13.5" x14ac:dyDescent="0.35">
      <c r="C44" s="81"/>
      <c r="D44" s="81"/>
      <c r="E44" s="114"/>
    </row>
    <row r="51" spans="1:17" x14ac:dyDescent="0.35">
      <c r="A51" s="77"/>
      <c r="B51" s="77"/>
      <c r="C51" s="77"/>
      <c r="D51" s="77"/>
      <c r="E51" s="105"/>
      <c r="F51" s="77"/>
      <c r="G51" s="77"/>
      <c r="H51" s="77"/>
      <c r="I51" s="77"/>
      <c r="J51" s="77"/>
      <c r="K51" s="77"/>
      <c r="L51" s="77"/>
      <c r="M51" s="77"/>
      <c r="N51" s="77"/>
      <c r="O51" s="77"/>
      <c r="P51" s="77"/>
      <c r="Q51" s="77"/>
    </row>
    <row r="52" spans="1:17" x14ac:dyDescent="0.35">
      <c r="A52" s="77"/>
      <c r="B52" s="77"/>
      <c r="C52" s="77"/>
      <c r="D52" s="77"/>
      <c r="E52" s="105"/>
      <c r="F52" s="77"/>
      <c r="G52" s="77"/>
      <c r="H52" s="77"/>
      <c r="I52" s="77"/>
      <c r="J52" s="77"/>
      <c r="K52" s="77"/>
      <c r="L52" s="77"/>
      <c r="M52" s="77"/>
      <c r="N52" s="77"/>
      <c r="O52" s="77"/>
      <c r="P52" s="77"/>
      <c r="Q52" s="77"/>
    </row>
    <row r="53" spans="1:17" x14ac:dyDescent="0.35">
      <c r="A53" s="77"/>
      <c r="B53" s="77"/>
      <c r="C53" s="77"/>
      <c r="D53" s="77"/>
      <c r="E53" s="105"/>
      <c r="F53" s="77"/>
      <c r="G53" s="77"/>
      <c r="H53" s="77"/>
      <c r="I53" s="77"/>
      <c r="J53" s="77"/>
      <c r="K53" s="77"/>
      <c r="L53" s="77"/>
      <c r="M53" s="77"/>
      <c r="N53" s="77"/>
      <c r="O53" s="77"/>
      <c r="P53" s="77"/>
      <c r="Q53" s="77"/>
    </row>
    <row r="54" spans="1:17" x14ac:dyDescent="0.35">
      <c r="A54" s="77"/>
      <c r="B54" s="77"/>
      <c r="C54" s="77"/>
      <c r="D54" s="77"/>
      <c r="E54" s="105"/>
      <c r="F54" s="77"/>
      <c r="G54" s="77"/>
      <c r="H54" s="77"/>
      <c r="I54" s="77"/>
      <c r="J54" s="77"/>
      <c r="K54" s="77"/>
      <c r="L54" s="77"/>
      <c r="M54" s="77"/>
      <c r="N54" s="77"/>
      <c r="O54" s="77"/>
      <c r="P54" s="77"/>
      <c r="Q54" s="77"/>
    </row>
    <row r="55" spans="1:17" x14ac:dyDescent="0.35">
      <c r="A55" s="77"/>
      <c r="B55" s="77"/>
      <c r="C55" s="77"/>
      <c r="D55" s="77"/>
      <c r="E55" s="105"/>
      <c r="F55" s="77"/>
      <c r="G55" s="77"/>
      <c r="H55" s="77"/>
      <c r="I55" s="77"/>
      <c r="J55" s="77"/>
      <c r="K55" s="77"/>
      <c r="L55" s="77"/>
      <c r="M55" s="77"/>
      <c r="N55" s="77"/>
      <c r="O55" s="77"/>
      <c r="P55" s="77"/>
      <c r="Q55" s="77"/>
    </row>
    <row r="56" spans="1:17" x14ac:dyDescent="0.35">
      <c r="A56" s="77"/>
      <c r="B56" s="77"/>
      <c r="C56" s="77"/>
      <c r="D56" s="77"/>
      <c r="E56" s="105"/>
      <c r="F56" s="77"/>
      <c r="G56" s="77"/>
      <c r="H56" s="77"/>
      <c r="I56" s="77"/>
      <c r="J56" s="77"/>
      <c r="K56" s="77"/>
      <c r="L56" s="77"/>
      <c r="M56" s="77"/>
      <c r="N56" s="77"/>
      <c r="O56" s="77"/>
      <c r="P56" s="77"/>
      <c r="Q56" s="77"/>
    </row>
    <row r="57" spans="1:17" x14ac:dyDescent="0.35">
      <c r="A57" s="77"/>
      <c r="B57" s="77"/>
      <c r="C57" s="77"/>
      <c r="D57" s="77"/>
      <c r="E57" s="105"/>
      <c r="F57" s="77"/>
      <c r="G57" s="77"/>
      <c r="H57" s="77"/>
      <c r="I57" s="77"/>
      <c r="J57" s="77"/>
      <c r="K57" s="77"/>
      <c r="L57" s="77"/>
      <c r="M57" s="77"/>
      <c r="N57" s="77"/>
      <c r="O57" s="77"/>
      <c r="P57" s="77"/>
      <c r="Q57" s="77"/>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B6" sqref="B6"/>
    </sheetView>
  </sheetViews>
  <sheetFormatPr defaultColWidth="9" defaultRowHeight="13.15" x14ac:dyDescent="0.35"/>
  <cols>
    <col min="1" max="1" width="19.33203125" style="13" customWidth="1"/>
    <col min="2" max="2" width="79.33203125" style="13" customWidth="1"/>
    <col min="3" max="16384" width="9" style="13"/>
  </cols>
  <sheetData>
    <row r="1" spans="1:2" ht="28.05" customHeight="1" x14ac:dyDescent="0.35">
      <c r="A1" s="56" t="s">
        <v>174</v>
      </c>
      <c r="B1" s="56" t="s">
        <v>175</v>
      </c>
    </row>
    <row r="2" spans="1:2" ht="52.5" x14ac:dyDescent="0.35">
      <c r="A2" s="40" t="s">
        <v>176</v>
      </c>
      <c r="B2" s="11" t="s">
        <v>177</v>
      </c>
    </row>
    <row r="3" spans="1:2" ht="40.5" x14ac:dyDescent="0.35">
      <c r="A3" s="40" t="s">
        <v>178</v>
      </c>
      <c r="B3" s="11" t="s">
        <v>179</v>
      </c>
    </row>
    <row r="4" spans="1:2" ht="39.4" x14ac:dyDescent="0.35">
      <c r="A4" s="40" t="s">
        <v>180</v>
      </c>
      <c r="B4" s="12" t="s">
        <v>181</v>
      </c>
    </row>
    <row r="5" spans="1:2" ht="13.5" x14ac:dyDescent="0.35">
      <c r="A5" s="40" t="s">
        <v>1737</v>
      </c>
      <c r="B5" s="12" t="s">
        <v>183</v>
      </c>
    </row>
    <row r="6" spans="1:2" ht="26.25" x14ac:dyDescent="0.35">
      <c r="A6" s="40" t="s">
        <v>184</v>
      </c>
      <c r="B6" s="12" t="s">
        <v>185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564B8-42AB-4E35-8590-CD7E943A2702}">
  <dimension ref="A1:Z145"/>
  <sheetViews>
    <sheetView zoomScale="90" zoomScaleNormal="90" workbookViewId="0">
      <pane xSplit="2" ySplit="1" topLeftCell="C2" activePane="bottomRight" state="frozen"/>
      <selection pane="topRight" activeCell="C1" sqref="C1"/>
      <selection pane="bottomLeft" activeCell="A2" sqref="A2"/>
      <selection pane="bottomRight" activeCell="B4" sqref="B4"/>
    </sheetView>
  </sheetViews>
  <sheetFormatPr defaultColWidth="9.06640625" defaultRowHeight="30" customHeight="1" x14ac:dyDescent="0.45"/>
  <cols>
    <col min="1" max="1" width="36.265625" style="36" customWidth="1"/>
    <col min="2" max="2" width="17.86328125" style="35" customWidth="1"/>
    <col min="3" max="3" width="32.59765625" style="35" customWidth="1"/>
    <col min="4" max="4" width="37.06640625" style="36" customWidth="1"/>
    <col min="5" max="5" width="30.73046875" style="35" customWidth="1"/>
    <col min="6" max="6" width="24.46484375" style="35" customWidth="1"/>
    <col min="8" max="8" width="11.33203125" style="119" bestFit="1" customWidth="1"/>
    <col min="9" max="9" width="15.73046875" style="119" customWidth="1"/>
    <col min="10" max="10" width="26" style="119" customWidth="1"/>
    <col min="11" max="11" width="26" style="119" hidden="1" customWidth="1"/>
    <col min="12" max="12" width="23.46484375" style="126" customWidth="1"/>
    <col min="13" max="13" width="13.46484375" style="36" customWidth="1"/>
    <col min="14" max="14" width="14.59765625" style="36" customWidth="1"/>
    <col min="15" max="15" width="26.19921875" style="36" customWidth="1"/>
    <col min="16" max="16" width="23.06640625" style="36" customWidth="1"/>
    <col min="17" max="17" width="30.06640625" style="35" customWidth="1"/>
    <col min="18" max="18" width="18.46484375" style="35" bestFit="1" customWidth="1"/>
    <col min="19" max="19" width="20.06640625" style="35" customWidth="1"/>
    <col min="20" max="20" width="15.53125" style="35" customWidth="1"/>
    <col min="21" max="21" width="15.33203125" style="35" customWidth="1"/>
    <col min="22" max="23" width="15.59765625" style="35" customWidth="1"/>
    <col min="24" max="24" width="10.06640625" style="35" customWidth="1"/>
    <col min="25" max="25" width="13.73046875" style="35" customWidth="1"/>
    <col min="26" max="26" width="14.33203125" style="35" customWidth="1"/>
    <col min="27" max="16384" width="9.06640625" style="36"/>
  </cols>
  <sheetData>
    <row r="1" spans="1:26" s="123" customFormat="1" ht="40.5" x14ac:dyDescent="0.45">
      <c r="A1" s="27" t="s">
        <v>10</v>
      </c>
      <c r="B1" s="28" t="s">
        <v>85</v>
      </c>
      <c r="C1" s="28" t="s">
        <v>87</v>
      </c>
      <c r="D1" s="28" t="s">
        <v>89</v>
      </c>
      <c r="E1" s="28" t="s">
        <v>841</v>
      </c>
      <c r="F1" s="28" t="s">
        <v>842</v>
      </c>
      <c r="G1" s="27" t="s">
        <v>90</v>
      </c>
      <c r="H1" s="27" t="s">
        <v>92</v>
      </c>
      <c r="I1" s="27" t="s">
        <v>843</v>
      </c>
      <c r="J1" s="27" t="s">
        <v>104</v>
      </c>
      <c r="K1" s="28" t="s">
        <v>18</v>
      </c>
      <c r="L1" s="28" t="s">
        <v>1946</v>
      </c>
      <c r="M1" s="28" t="s">
        <v>19</v>
      </c>
      <c r="N1" s="28" t="s">
        <v>95</v>
      </c>
      <c r="O1" s="28" t="s">
        <v>96</v>
      </c>
      <c r="P1" s="28" t="s">
        <v>844</v>
      </c>
      <c r="Q1" s="28" t="s">
        <v>1729</v>
      </c>
      <c r="R1" s="28" t="s">
        <v>1730</v>
      </c>
      <c r="S1" s="27" t="s">
        <v>97</v>
      </c>
      <c r="T1" s="27" t="s">
        <v>845</v>
      </c>
      <c r="U1" s="28" t="s">
        <v>1947</v>
      </c>
      <c r="V1" s="28" t="s">
        <v>1733</v>
      </c>
      <c r="W1" s="28" t="s">
        <v>99</v>
      </c>
      <c r="X1" s="28" t="s">
        <v>101</v>
      </c>
      <c r="Y1" s="28" t="s">
        <v>102</v>
      </c>
    </row>
    <row r="2" spans="1:26" ht="52.5" x14ac:dyDescent="0.45">
      <c r="A2" s="36" t="s">
        <v>1141</v>
      </c>
      <c r="B2" s="35" t="s">
        <v>33</v>
      </c>
      <c r="C2" s="35" t="s">
        <v>1142</v>
      </c>
      <c r="D2" s="36" t="s">
        <v>1143</v>
      </c>
      <c r="E2" s="35" t="s">
        <v>1739</v>
      </c>
      <c r="F2" s="35" t="s">
        <v>1873</v>
      </c>
      <c r="G2" s="119"/>
      <c r="I2" s="119">
        <v>43912</v>
      </c>
      <c r="J2" s="35" t="s">
        <v>1144</v>
      </c>
      <c r="K2" s="125" t="str">
        <f>HYPERLINK(Table14[[#This Row],[URL-not hyperlinked]])</f>
        <v>http://www.chictr.org.cn/showproj.aspx?proj=51132</v>
      </c>
      <c r="L2" s="36" t="s">
        <v>879</v>
      </c>
      <c r="M2" s="36" t="s">
        <v>121</v>
      </c>
      <c r="N2" s="36" t="s">
        <v>923</v>
      </c>
      <c r="O2" s="36" t="s">
        <v>113</v>
      </c>
      <c r="P2" s="35" t="s">
        <v>1145</v>
      </c>
      <c r="Q2" s="35">
        <v>0</v>
      </c>
      <c r="R2" s="35">
        <v>100</v>
      </c>
      <c r="S2" s="35" t="s">
        <v>137</v>
      </c>
      <c r="T2" s="35" t="s">
        <v>1146</v>
      </c>
      <c r="U2" s="119">
        <v>43870</v>
      </c>
      <c r="V2" s="35" t="s">
        <v>1147</v>
      </c>
      <c r="W2" s="35" t="s">
        <v>948</v>
      </c>
      <c r="Y2" s="119">
        <v>43976</v>
      </c>
      <c r="Z2" s="36"/>
    </row>
    <row r="3" spans="1:26" ht="39.4" x14ac:dyDescent="0.45">
      <c r="A3" s="36" t="s">
        <v>1184</v>
      </c>
      <c r="B3" s="35" t="s">
        <v>33</v>
      </c>
      <c r="C3" s="35" t="s">
        <v>1185</v>
      </c>
      <c r="D3" s="36" t="s">
        <v>1186</v>
      </c>
      <c r="E3" s="35" t="s">
        <v>1740</v>
      </c>
      <c r="F3" s="35" t="s">
        <v>1874</v>
      </c>
      <c r="G3" s="119"/>
      <c r="I3" s="119">
        <v>43919</v>
      </c>
      <c r="J3" s="35" t="s">
        <v>1187</v>
      </c>
      <c r="K3" s="125" t="str">
        <f>HYPERLINK(Table14[[#This Row],[URL-not hyperlinked]])</f>
        <v>http://www.chictr.org.cn/showproj.aspx?proj=51694</v>
      </c>
      <c r="L3" s="36" t="s">
        <v>879</v>
      </c>
      <c r="M3" s="36" t="s">
        <v>121</v>
      </c>
      <c r="N3" s="36" t="s">
        <v>898</v>
      </c>
      <c r="O3" s="36" t="s">
        <v>899</v>
      </c>
      <c r="P3" s="35" t="s">
        <v>1188</v>
      </c>
      <c r="Q3" s="35">
        <v>1</v>
      </c>
      <c r="R3" s="35">
        <v>80</v>
      </c>
      <c r="S3" s="35" t="s">
        <v>137</v>
      </c>
      <c r="T3" s="35" t="s">
        <v>1189</v>
      </c>
      <c r="U3" s="119">
        <v>43847</v>
      </c>
      <c r="V3" s="35" t="s">
        <v>1190</v>
      </c>
      <c r="W3" s="35">
        <v>0</v>
      </c>
      <c r="Y3" s="119">
        <v>43976</v>
      </c>
      <c r="Z3" s="36"/>
    </row>
    <row r="4" spans="1:26" ht="52.5" x14ac:dyDescent="0.45">
      <c r="A4" s="36" t="s">
        <v>1712</v>
      </c>
      <c r="B4" s="35" t="s">
        <v>33</v>
      </c>
      <c r="C4" s="35" t="s">
        <v>1713</v>
      </c>
      <c r="D4" s="36" t="s">
        <v>1714</v>
      </c>
      <c r="E4" s="35" t="s">
        <v>1741</v>
      </c>
      <c r="F4" s="35" t="s">
        <v>1875</v>
      </c>
      <c r="G4" s="119"/>
      <c r="I4" s="119">
        <v>43934</v>
      </c>
      <c r="J4" s="124" t="s">
        <v>1715</v>
      </c>
      <c r="K4" s="125" t="str">
        <f>HYPERLINK(Table14[[#This Row],[URL-not hyperlinked]])</f>
        <v>http://www.ensaiosclinicos.gov.br/rg/RBR-8969zg/</v>
      </c>
      <c r="L4" s="36" t="s">
        <v>1684</v>
      </c>
      <c r="M4" s="36" t="s">
        <v>1685</v>
      </c>
      <c r="N4" s="36" t="s">
        <v>1686</v>
      </c>
      <c r="O4" s="36" t="s">
        <v>1716</v>
      </c>
      <c r="P4" s="35" t="s">
        <v>1717</v>
      </c>
      <c r="Q4" s="35" t="s">
        <v>1696</v>
      </c>
      <c r="R4" s="35">
        <v>0</v>
      </c>
      <c r="S4" s="35" t="s">
        <v>856</v>
      </c>
      <c r="T4" s="35" t="s">
        <v>1718</v>
      </c>
      <c r="U4" s="119">
        <v>43935</v>
      </c>
      <c r="V4" s="35">
        <v>200</v>
      </c>
      <c r="W4" s="35" t="s">
        <v>122</v>
      </c>
      <c r="Y4" s="119">
        <v>43976</v>
      </c>
      <c r="Z4" s="36"/>
    </row>
    <row r="5" spans="1:26" ht="39.4" x14ac:dyDescent="0.45">
      <c r="A5" s="36" t="s">
        <v>1012</v>
      </c>
      <c r="B5" s="35" t="s">
        <v>33</v>
      </c>
      <c r="C5" s="35" t="s">
        <v>1013</v>
      </c>
      <c r="D5" s="36" t="s">
        <v>1014</v>
      </c>
      <c r="E5" s="35" t="s">
        <v>1742</v>
      </c>
      <c r="F5" s="35" t="s">
        <v>1876</v>
      </c>
      <c r="G5" s="119"/>
      <c r="I5" s="119">
        <v>43890</v>
      </c>
      <c r="J5" s="35" t="s">
        <v>1015</v>
      </c>
      <c r="K5" s="125" t="str">
        <f>HYPERLINK(Table14[[#This Row],[URL-not hyperlinked]])</f>
        <v>http://www.chictr.org.cn/showproj.aspx?proj=49984</v>
      </c>
      <c r="L5" s="36" t="s">
        <v>879</v>
      </c>
      <c r="M5" s="36" t="s">
        <v>121</v>
      </c>
      <c r="N5" s="36" t="s">
        <v>923</v>
      </c>
      <c r="O5" s="36" t="s">
        <v>899</v>
      </c>
      <c r="P5" s="35" t="s">
        <v>1016</v>
      </c>
      <c r="Q5" s="35">
        <v>0</v>
      </c>
      <c r="R5" s="35">
        <v>18</v>
      </c>
      <c r="S5" s="35" t="s">
        <v>137</v>
      </c>
      <c r="T5" s="35" t="s">
        <v>1017</v>
      </c>
      <c r="U5" s="119">
        <v>43884</v>
      </c>
      <c r="V5" s="35" t="s">
        <v>1018</v>
      </c>
      <c r="W5" s="35" t="s">
        <v>122</v>
      </c>
      <c r="Y5" s="119">
        <v>43976</v>
      </c>
      <c r="Z5" s="36"/>
    </row>
    <row r="6" spans="1:26" ht="65.650000000000006" x14ac:dyDescent="0.45">
      <c r="A6" s="36" t="s">
        <v>1032</v>
      </c>
      <c r="B6" s="35" t="s">
        <v>33</v>
      </c>
      <c r="C6" s="35" t="s">
        <v>1033</v>
      </c>
      <c r="D6" s="36" t="s">
        <v>1034</v>
      </c>
      <c r="E6" s="35" t="s">
        <v>1743</v>
      </c>
      <c r="F6" s="35" t="s">
        <v>1877</v>
      </c>
      <c r="G6" s="119"/>
      <c r="I6" s="119">
        <v>44015</v>
      </c>
      <c r="J6" s="35" t="s">
        <v>1035</v>
      </c>
      <c r="K6" s="125" t="str">
        <f>HYPERLINK(Table14[[#This Row],[URL-not hyperlinked]])</f>
        <v>http://www.chictr.org.cn/showproj.aspx?proj=50653</v>
      </c>
      <c r="L6" s="36" t="s">
        <v>879</v>
      </c>
      <c r="M6" s="36" t="s">
        <v>121</v>
      </c>
      <c r="N6" s="36" t="s">
        <v>923</v>
      </c>
      <c r="O6" s="36" t="s">
        <v>899</v>
      </c>
      <c r="P6" s="35" t="s">
        <v>1036</v>
      </c>
      <c r="Q6" s="35">
        <v>0</v>
      </c>
      <c r="R6" s="35">
        <v>18</v>
      </c>
      <c r="S6" s="35" t="s">
        <v>137</v>
      </c>
      <c r="T6" s="35" t="s">
        <v>1037</v>
      </c>
      <c r="U6" s="119">
        <v>43905</v>
      </c>
      <c r="V6" s="35" t="s">
        <v>1038</v>
      </c>
      <c r="W6" s="35" t="s">
        <v>122</v>
      </c>
      <c r="Y6" s="119">
        <v>43976</v>
      </c>
      <c r="Z6" s="36"/>
    </row>
    <row r="7" spans="1:26" ht="65.650000000000006" x14ac:dyDescent="0.45">
      <c r="A7" s="36" t="s">
        <v>1032</v>
      </c>
      <c r="B7" s="35" t="s">
        <v>33</v>
      </c>
      <c r="C7" s="35" t="s">
        <v>1033</v>
      </c>
      <c r="D7" s="36" t="s">
        <v>1034</v>
      </c>
      <c r="E7" s="35" t="s">
        <v>1743</v>
      </c>
      <c r="F7" s="35" t="s">
        <v>1877</v>
      </c>
      <c r="G7" s="119"/>
      <c r="I7" s="119">
        <v>44015</v>
      </c>
      <c r="J7" s="35" t="s">
        <v>1035</v>
      </c>
      <c r="K7" s="125" t="str">
        <f>HYPERLINK(Table14[[#This Row],[URL-not hyperlinked]])</f>
        <v>http://www.chictr.org.cn/showproj.aspx?proj=50653</v>
      </c>
      <c r="L7" s="36" t="s">
        <v>879</v>
      </c>
      <c r="M7" s="36" t="s">
        <v>121</v>
      </c>
      <c r="N7" s="36" t="s">
        <v>923</v>
      </c>
      <c r="O7" s="36" t="s">
        <v>899</v>
      </c>
      <c r="P7" s="35" t="s">
        <v>1036</v>
      </c>
      <c r="Q7" s="35">
        <v>0</v>
      </c>
      <c r="R7" s="35">
        <v>18</v>
      </c>
      <c r="S7" s="35" t="s">
        <v>137</v>
      </c>
      <c r="T7" s="35" t="s">
        <v>1037</v>
      </c>
      <c r="U7" s="119">
        <v>43905</v>
      </c>
      <c r="V7" s="35" t="s">
        <v>1038</v>
      </c>
      <c r="W7" s="35" t="s">
        <v>122</v>
      </c>
      <c r="Y7" s="119">
        <v>43976</v>
      </c>
      <c r="Z7" s="36"/>
    </row>
    <row r="8" spans="1:26" ht="52.5" x14ac:dyDescent="0.45">
      <c r="A8" s="36" t="s">
        <v>1251</v>
      </c>
      <c r="B8" s="35" t="s">
        <v>129</v>
      </c>
      <c r="C8" s="35" t="s">
        <v>1252</v>
      </c>
      <c r="D8" s="36" t="s">
        <v>1253</v>
      </c>
      <c r="E8" s="35" t="s">
        <v>1744</v>
      </c>
      <c r="F8" s="35" t="s">
        <v>1878</v>
      </c>
      <c r="G8" s="119"/>
      <c r="I8" s="119">
        <v>43956</v>
      </c>
      <c r="J8" s="35" t="s">
        <v>1254</v>
      </c>
      <c r="K8" s="125" t="str">
        <f>HYPERLINK(Table14[[#This Row],[URL-not hyperlinked]])</f>
        <v>http://www.chictr.org.cn/showproj.aspx?proj=53285</v>
      </c>
      <c r="L8" s="36" t="s">
        <v>879</v>
      </c>
      <c r="M8" s="36" t="s">
        <v>121</v>
      </c>
      <c r="N8" s="36" t="s">
        <v>923</v>
      </c>
      <c r="O8" s="36" t="s">
        <v>899</v>
      </c>
      <c r="P8" s="35" t="s">
        <v>1158</v>
      </c>
      <c r="Q8" s="35">
        <v>20</v>
      </c>
      <c r="R8" s="35">
        <v>40</v>
      </c>
      <c r="S8" s="35" t="s">
        <v>137</v>
      </c>
      <c r="T8" s="35" t="s">
        <v>1255</v>
      </c>
      <c r="U8" s="119">
        <v>43922</v>
      </c>
      <c r="V8" s="35" t="s">
        <v>1256</v>
      </c>
      <c r="W8" s="35" t="s">
        <v>122</v>
      </c>
      <c r="Y8" s="119">
        <v>43976</v>
      </c>
      <c r="Z8" s="36"/>
    </row>
    <row r="9" spans="1:26" ht="91.9" x14ac:dyDescent="0.45">
      <c r="A9" s="36" t="s">
        <v>1287</v>
      </c>
      <c r="B9" s="35" t="s">
        <v>33</v>
      </c>
      <c r="C9" s="35" t="s">
        <v>1288</v>
      </c>
      <c r="D9" s="36" t="s">
        <v>1289</v>
      </c>
      <c r="E9" s="35" t="s">
        <v>1811</v>
      </c>
      <c r="F9" s="35" t="s">
        <v>1879</v>
      </c>
      <c r="G9" s="119"/>
      <c r="I9" s="119">
        <v>43941</v>
      </c>
      <c r="J9" s="35" t="s">
        <v>1290</v>
      </c>
      <c r="K9" s="125" t="str">
        <f>HYPERLINK(Table14[[#This Row],[URL-not hyperlinked]])</f>
        <v>http://www.drks.de/DRKS00021399</v>
      </c>
      <c r="L9" s="36" t="s">
        <v>1280</v>
      </c>
      <c r="M9" s="36" t="s">
        <v>125</v>
      </c>
      <c r="N9" s="36" t="s">
        <v>1281</v>
      </c>
      <c r="O9" s="36" t="s">
        <v>1291</v>
      </c>
      <c r="P9" s="35" t="s">
        <v>1292</v>
      </c>
      <c r="Q9" s="35" t="s">
        <v>1293</v>
      </c>
      <c r="R9" s="35" t="s">
        <v>1294</v>
      </c>
      <c r="S9" s="35" t="s">
        <v>137</v>
      </c>
      <c r="T9" s="35" t="s">
        <v>1295</v>
      </c>
      <c r="U9" s="119">
        <v>44169</v>
      </c>
      <c r="V9" s="35">
        <v>450</v>
      </c>
      <c r="W9" s="35" t="s">
        <v>122</v>
      </c>
      <c r="Y9" s="119">
        <v>43976</v>
      </c>
      <c r="Z9" s="36"/>
    </row>
    <row r="10" spans="1:26" ht="65.650000000000006" x14ac:dyDescent="0.45">
      <c r="A10" s="36" t="s">
        <v>894</v>
      </c>
      <c r="B10" s="35" t="s">
        <v>33</v>
      </c>
      <c r="C10" s="35" t="s">
        <v>895</v>
      </c>
      <c r="D10" s="36" t="s">
        <v>896</v>
      </c>
      <c r="E10" s="35" t="s">
        <v>1745</v>
      </c>
      <c r="F10" s="35" t="s">
        <v>1880</v>
      </c>
      <c r="G10" s="119"/>
      <c r="I10" s="119">
        <v>44106</v>
      </c>
      <c r="J10" s="35" t="s">
        <v>897</v>
      </c>
      <c r="K10" s="125" t="str">
        <f>HYPERLINK(Table14[[#This Row],[URL-not hyperlinked]])</f>
        <v>http://www.chictr.org.cn/showproj.aspx?proj=49219</v>
      </c>
      <c r="L10" s="36" t="s">
        <v>879</v>
      </c>
      <c r="M10" s="36" t="s">
        <v>121</v>
      </c>
      <c r="N10" s="36" t="s">
        <v>898</v>
      </c>
      <c r="O10" s="36" t="s">
        <v>899</v>
      </c>
      <c r="P10" s="35" t="s">
        <v>900</v>
      </c>
      <c r="Q10" s="35">
        <v>1</v>
      </c>
      <c r="R10" s="35">
        <v>100</v>
      </c>
      <c r="S10" s="35" t="s">
        <v>856</v>
      </c>
      <c r="T10" s="35" t="s">
        <v>901</v>
      </c>
      <c r="U10" s="119">
        <v>43891</v>
      </c>
      <c r="V10" s="35" t="s">
        <v>902</v>
      </c>
      <c r="W10" s="35">
        <v>0</v>
      </c>
      <c r="Y10" s="119">
        <v>43976</v>
      </c>
      <c r="Z10" s="36"/>
    </row>
    <row r="11" spans="1:26" ht="52.5" x14ac:dyDescent="0.45">
      <c r="A11" s="36" t="s">
        <v>1090</v>
      </c>
      <c r="B11" s="35" t="s">
        <v>33</v>
      </c>
      <c r="C11" s="35" t="s">
        <v>1091</v>
      </c>
      <c r="E11" s="35" t="s">
        <v>1746</v>
      </c>
      <c r="F11" s="35" t="s">
        <v>1881</v>
      </c>
      <c r="G11" s="119"/>
      <c r="I11" s="119">
        <v>43905</v>
      </c>
      <c r="J11" s="35" t="s">
        <v>1092</v>
      </c>
      <c r="K11" s="125" t="str">
        <f>HYPERLINK(Table14[[#This Row],[URL-not hyperlinked]])</f>
        <v>http://www.chictr.org.cn/showproj.aspx?proj=50997</v>
      </c>
      <c r="L11" s="36" t="s">
        <v>879</v>
      </c>
      <c r="M11" s="36" t="s">
        <v>121</v>
      </c>
      <c r="N11" s="36" t="s">
        <v>898</v>
      </c>
      <c r="O11" s="36" t="s">
        <v>899</v>
      </c>
      <c r="P11" s="35" t="s">
        <v>1093</v>
      </c>
      <c r="Q11" s="35">
        <v>0</v>
      </c>
      <c r="R11" s="35">
        <v>86</v>
      </c>
      <c r="S11" s="35" t="s">
        <v>856</v>
      </c>
      <c r="T11" s="35" t="s">
        <v>1094</v>
      </c>
      <c r="U11" s="119">
        <v>43862</v>
      </c>
      <c r="V11" s="35" t="s">
        <v>1095</v>
      </c>
      <c r="W11" s="35">
        <v>0</v>
      </c>
      <c r="Y11" s="119">
        <v>43976</v>
      </c>
      <c r="Z11" s="36"/>
    </row>
    <row r="12" spans="1:26" ht="91.9" x14ac:dyDescent="0.45">
      <c r="A12" s="36" t="s">
        <v>1276</v>
      </c>
      <c r="B12" s="35" t="s">
        <v>847</v>
      </c>
      <c r="C12" s="35" t="s">
        <v>1277</v>
      </c>
      <c r="D12" s="36" t="s">
        <v>1278</v>
      </c>
      <c r="E12" s="35" t="s">
        <v>1747</v>
      </c>
      <c r="F12" s="35" t="s">
        <v>1882</v>
      </c>
      <c r="G12" s="119"/>
      <c r="I12" s="119">
        <v>43921</v>
      </c>
      <c r="J12" s="35" t="s">
        <v>1279</v>
      </c>
      <c r="K12" s="125" t="str">
        <f>HYPERLINK(Table14[[#This Row],[URL-not hyperlinked]])</f>
        <v>http://www.drks.de/DRKS00021208</v>
      </c>
      <c r="L12" s="36" t="s">
        <v>1280</v>
      </c>
      <c r="M12" s="36" t="s">
        <v>125</v>
      </c>
      <c r="N12" s="36" t="s">
        <v>1281</v>
      </c>
      <c r="O12" s="36" t="s">
        <v>1282</v>
      </c>
      <c r="P12" s="35" t="s">
        <v>1283</v>
      </c>
      <c r="Q12" s="35" t="s">
        <v>1284</v>
      </c>
      <c r="R12" s="35" t="s">
        <v>1285</v>
      </c>
      <c r="S12" s="35" t="s">
        <v>137</v>
      </c>
      <c r="T12" s="35" t="s">
        <v>1286</v>
      </c>
      <c r="U12" s="119">
        <v>43894</v>
      </c>
      <c r="V12" s="35">
        <v>100</v>
      </c>
      <c r="W12" s="35" t="s">
        <v>122</v>
      </c>
      <c r="Y12" s="119">
        <v>43976</v>
      </c>
      <c r="Z12" s="36"/>
    </row>
    <row r="13" spans="1:26" ht="157.5" x14ac:dyDescent="0.45">
      <c r="A13" s="36" t="s">
        <v>1671</v>
      </c>
      <c r="B13" s="35" t="s">
        <v>129</v>
      </c>
      <c r="C13" s="35" t="s">
        <v>1672</v>
      </c>
      <c r="D13" s="36" t="s">
        <v>1673</v>
      </c>
      <c r="E13" s="35" t="s">
        <v>1748</v>
      </c>
      <c r="F13" s="35" t="s">
        <v>1883</v>
      </c>
      <c r="G13" s="119"/>
      <c r="I13" s="119">
        <v>43917</v>
      </c>
      <c r="J13" s="124" t="s">
        <v>1674</v>
      </c>
      <c r="K13" s="125" t="str">
        <f>HYPERLINK(Table14[[#This Row],[URL-not hyperlinked]])</f>
        <v>https://trialregister.nl/trial/8485</v>
      </c>
      <c r="L13" s="36" t="s">
        <v>1675</v>
      </c>
      <c r="M13" s="36" t="s">
        <v>1676</v>
      </c>
      <c r="N13" s="36" t="s">
        <v>130</v>
      </c>
      <c r="O13" s="36" t="s">
        <v>1677</v>
      </c>
      <c r="P13" s="35" t="s">
        <v>1678</v>
      </c>
      <c r="S13" s="35" t="s">
        <v>137</v>
      </c>
      <c r="T13" s="35" t="s">
        <v>1679</v>
      </c>
      <c r="U13" s="119">
        <v>43910</v>
      </c>
      <c r="V13" s="35">
        <v>20</v>
      </c>
      <c r="Y13" s="119">
        <v>43976</v>
      </c>
      <c r="Z13" s="36"/>
    </row>
    <row r="14" spans="1:26" ht="39.4" x14ac:dyDescent="0.45">
      <c r="A14" s="36" t="s">
        <v>1155</v>
      </c>
      <c r="B14" s="35" t="s">
        <v>33</v>
      </c>
      <c r="C14" s="35" t="s">
        <v>1085</v>
      </c>
      <c r="D14" s="36" t="s">
        <v>1156</v>
      </c>
      <c r="E14" s="35" t="s">
        <v>1749</v>
      </c>
      <c r="F14" s="35" t="s">
        <v>1881</v>
      </c>
      <c r="G14" s="119"/>
      <c r="I14" s="119">
        <v>43912</v>
      </c>
      <c r="J14" s="35" t="s">
        <v>1157</v>
      </c>
      <c r="K14" s="125" t="str">
        <f>HYPERLINK(Table14[[#This Row],[URL-not hyperlinked]])</f>
        <v>http://www.chictr.org.cn/showproj.aspx?proj=50605</v>
      </c>
      <c r="L14" s="36" t="s">
        <v>879</v>
      </c>
      <c r="M14" s="36" t="s">
        <v>121</v>
      </c>
      <c r="N14" s="36" t="s">
        <v>923</v>
      </c>
      <c r="O14" s="36" t="s">
        <v>899</v>
      </c>
      <c r="P14" s="35" t="s">
        <v>1158</v>
      </c>
      <c r="Q14" s="35">
        <v>20</v>
      </c>
      <c r="R14" s="35">
        <v>50</v>
      </c>
      <c r="S14" s="35" t="s">
        <v>137</v>
      </c>
      <c r="T14" s="35" t="s">
        <v>1159</v>
      </c>
      <c r="U14" s="119">
        <v>43862</v>
      </c>
      <c r="V14" s="35" t="s">
        <v>1160</v>
      </c>
      <c r="W14" s="35">
        <v>0</v>
      </c>
      <c r="Y14" s="119">
        <v>43976</v>
      </c>
      <c r="Z14" s="36"/>
    </row>
    <row r="15" spans="1:26" ht="52.5" x14ac:dyDescent="0.45">
      <c r="A15" s="36" t="s">
        <v>1690</v>
      </c>
      <c r="B15" s="35" t="s">
        <v>33</v>
      </c>
      <c r="C15" s="35" t="s">
        <v>1691</v>
      </c>
      <c r="D15" s="36" t="s">
        <v>1692</v>
      </c>
      <c r="E15" s="35" t="s">
        <v>1750</v>
      </c>
      <c r="F15" s="35" t="s">
        <v>1884</v>
      </c>
      <c r="G15" s="119"/>
      <c r="I15" s="119">
        <v>43956</v>
      </c>
      <c r="J15" s="124" t="s">
        <v>1693</v>
      </c>
      <c r="K15" s="125" t="str">
        <f>HYPERLINK(Table14[[#This Row],[URL-not hyperlinked]])</f>
        <v>http://www.ensaiosclinicos.gov.br/rg/RBR-3k4wxb/</v>
      </c>
      <c r="L15" s="36" t="s">
        <v>1684</v>
      </c>
      <c r="M15" s="36" t="s">
        <v>1685</v>
      </c>
      <c r="N15" s="36" t="s">
        <v>1686</v>
      </c>
      <c r="O15" s="36" t="s">
        <v>1694</v>
      </c>
      <c r="P15" s="35" t="s">
        <v>1695</v>
      </c>
      <c r="Q15" s="35" t="s">
        <v>1696</v>
      </c>
      <c r="R15" s="35">
        <v>0</v>
      </c>
      <c r="S15" s="35" t="s">
        <v>856</v>
      </c>
      <c r="T15" s="35" t="s">
        <v>1697</v>
      </c>
      <c r="U15" s="119">
        <v>43835</v>
      </c>
      <c r="V15" s="35">
        <v>45</v>
      </c>
      <c r="W15" s="35">
        <v>2</v>
      </c>
      <c r="Y15" s="119">
        <v>43976</v>
      </c>
      <c r="Z15" s="36"/>
    </row>
    <row r="16" spans="1:26" ht="170.65" x14ac:dyDescent="0.45">
      <c r="A16" s="36" t="s">
        <v>1321</v>
      </c>
      <c r="B16" s="35" t="s">
        <v>33</v>
      </c>
      <c r="C16" s="35" t="s">
        <v>1322</v>
      </c>
      <c r="D16" s="36" t="s">
        <v>1323</v>
      </c>
      <c r="E16" s="35" t="s">
        <v>1812</v>
      </c>
      <c r="F16" s="35" t="s">
        <v>1885</v>
      </c>
      <c r="G16" s="119"/>
      <c r="I16" s="119">
        <v>43912</v>
      </c>
      <c r="J16" s="35" t="s">
        <v>1324</v>
      </c>
      <c r="K16" s="125" t="str">
        <f>HYPERLINK(Table14[[#This Row],[URL-not hyperlinked]])</f>
        <v>http://en.irct.ir/trial/46576</v>
      </c>
      <c r="L16" s="36" t="s">
        <v>1325</v>
      </c>
      <c r="M16" s="36" t="s">
        <v>1326</v>
      </c>
      <c r="N16" s="36" t="s">
        <v>1327</v>
      </c>
      <c r="O16" s="36" t="s">
        <v>1328</v>
      </c>
      <c r="P16" s="35" t="s">
        <v>1329</v>
      </c>
      <c r="Q16" s="35" t="s">
        <v>1330</v>
      </c>
      <c r="R16" s="35" t="s">
        <v>1331</v>
      </c>
      <c r="S16" s="35" t="s">
        <v>856</v>
      </c>
      <c r="T16" s="35" t="s">
        <v>1332</v>
      </c>
      <c r="U16" s="119">
        <v>43909</v>
      </c>
      <c r="V16" s="35">
        <v>125</v>
      </c>
      <c r="W16" s="35">
        <v>2</v>
      </c>
      <c r="Y16" s="119">
        <v>43976</v>
      </c>
      <c r="Z16" s="36"/>
    </row>
    <row r="17" spans="1:26" ht="52.5" x14ac:dyDescent="0.45">
      <c r="A17" s="36" t="s">
        <v>903</v>
      </c>
      <c r="B17" s="35" t="s">
        <v>33</v>
      </c>
      <c r="C17" s="35" t="s">
        <v>904</v>
      </c>
      <c r="D17" s="36" t="s">
        <v>905</v>
      </c>
      <c r="E17" s="35" t="s">
        <v>1751</v>
      </c>
      <c r="F17" s="35" t="s">
        <v>1886</v>
      </c>
      <c r="G17" s="119"/>
      <c r="I17" s="119">
        <v>43875</v>
      </c>
      <c r="J17" s="35" t="s">
        <v>906</v>
      </c>
      <c r="K17" s="125" t="str">
        <f>HYPERLINK(Table14[[#This Row],[URL-not hyperlinked]])</f>
        <v>http://www.chictr.org.cn/showproj.aspx?proj=49407</v>
      </c>
      <c r="L17" s="36" t="s">
        <v>879</v>
      </c>
      <c r="M17" s="36" t="s">
        <v>121</v>
      </c>
      <c r="N17" s="36" t="s">
        <v>898</v>
      </c>
      <c r="O17" s="36" t="s">
        <v>907</v>
      </c>
      <c r="P17" s="35" t="s">
        <v>908</v>
      </c>
      <c r="Q17" s="35">
        <v>1</v>
      </c>
      <c r="R17" s="35">
        <v>100</v>
      </c>
      <c r="S17" s="35" t="s">
        <v>137</v>
      </c>
      <c r="T17" s="35" t="s">
        <v>909</v>
      </c>
      <c r="U17" s="119">
        <v>43877</v>
      </c>
      <c r="V17" s="35" t="s">
        <v>910</v>
      </c>
      <c r="W17" s="35">
        <v>0</v>
      </c>
      <c r="Y17" s="119">
        <v>43976</v>
      </c>
      <c r="Z17" s="36"/>
    </row>
    <row r="18" spans="1:26" ht="39.4" x14ac:dyDescent="0.45">
      <c r="A18" s="36" t="s">
        <v>1061</v>
      </c>
      <c r="B18" s="35" t="s">
        <v>33</v>
      </c>
      <c r="C18" s="35" t="s">
        <v>904</v>
      </c>
      <c r="D18" s="36" t="s">
        <v>1062</v>
      </c>
      <c r="E18" s="35" t="s">
        <v>1752</v>
      </c>
      <c r="F18" s="35" t="s">
        <v>1887</v>
      </c>
      <c r="G18" s="119"/>
      <c r="I18" s="119">
        <v>44138</v>
      </c>
      <c r="J18" s="35" t="s">
        <v>1063</v>
      </c>
      <c r="K18" s="125" t="str">
        <f>HYPERLINK(Table14[[#This Row],[URL-not hyperlinked]])</f>
        <v>http://www.chictr.org.cn/showproj.aspx?proj=50001</v>
      </c>
      <c r="L18" s="36" t="s">
        <v>879</v>
      </c>
      <c r="M18" s="36" t="s">
        <v>121</v>
      </c>
      <c r="N18" s="36" t="s">
        <v>898</v>
      </c>
      <c r="O18" s="36" t="s">
        <v>899</v>
      </c>
      <c r="P18" s="35" t="s">
        <v>1064</v>
      </c>
      <c r="Q18" s="35">
        <v>1</v>
      </c>
      <c r="R18" s="35">
        <v>100</v>
      </c>
      <c r="S18" s="35" t="s">
        <v>137</v>
      </c>
      <c r="T18" s="35" t="s">
        <v>1065</v>
      </c>
      <c r="U18" s="119">
        <v>43870</v>
      </c>
      <c r="V18" s="35" t="s">
        <v>1066</v>
      </c>
      <c r="W18" s="35">
        <v>0</v>
      </c>
      <c r="Y18" s="119">
        <v>43976</v>
      </c>
      <c r="Z18" s="36"/>
    </row>
    <row r="19" spans="1:26" ht="52.5" x14ac:dyDescent="0.45">
      <c r="A19" s="36" t="s">
        <v>1161</v>
      </c>
      <c r="B19" s="35" t="s">
        <v>33</v>
      </c>
      <c r="C19" s="35" t="s">
        <v>920</v>
      </c>
      <c r="D19" s="36" t="s">
        <v>1162</v>
      </c>
      <c r="E19" s="35" t="s">
        <v>1753</v>
      </c>
      <c r="F19" s="35" t="s">
        <v>1888</v>
      </c>
      <c r="G19" s="119"/>
      <c r="I19" s="119">
        <v>43913</v>
      </c>
      <c r="J19" s="35" t="s">
        <v>1163</v>
      </c>
      <c r="K19" s="125" t="str">
        <f>HYPERLINK(Table14[[#This Row],[URL-not hyperlinked]])</f>
        <v>http://www.chictr.org.cn/showproj.aspx?proj=51390</v>
      </c>
      <c r="L19" s="36" t="s">
        <v>879</v>
      </c>
      <c r="M19" s="36" t="s">
        <v>121</v>
      </c>
      <c r="N19" s="36" t="s">
        <v>923</v>
      </c>
      <c r="O19" s="36" t="s">
        <v>899</v>
      </c>
      <c r="P19" s="35" t="s">
        <v>1164</v>
      </c>
      <c r="Q19" s="35">
        <v>0.1</v>
      </c>
      <c r="R19" s="35">
        <v>85</v>
      </c>
      <c r="S19" s="35" t="s">
        <v>856</v>
      </c>
      <c r="T19" s="35" t="s">
        <v>1165</v>
      </c>
      <c r="U19" s="119">
        <v>43877</v>
      </c>
      <c r="V19" s="35" t="s">
        <v>1166</v>
      </c>
      <c r="W19" s="35" t="s">
        <v>122</v>
      </c>
      <c r="Y19" s="119">
        <v>43976</v>
      </c>
      <c r="Z19" s="36"/>
    </row>
    <row r="20" spans="1:26" ht="78.75" x14ac:dyDescent="0.45">
      <c r="A20" s="36" t="s">
        <v>1705</v>
      </c>
      <c r="B20" s="35" t="s">
        <v>33</v>
      </c>
      <c r="C20" s="35" t="s">
        <v>1706</v>
      </c>
      <c r="D20" s="36" t="s">
        <v>1707</v>
      </c>
      <c r="E20" s="35" t="s">
        <v>1754</v>
      </c>
      <c r="F20" s="35" t="s">
        <v>1889</v>
      </c>
      <c r="G20" s="119"/>
      <c r="I20" s="119">
        <v>43943</v>
      </c>
      <c r="J20" s="124" t="s">
        <v>1708</v>
      </c>
      <c r="K20" s="125" t="str">
        <f>HYPERLINK(Table14[[#This Row],[URL-not hyperlinked]])</f>
        <v>http://www.ensaiosclinicos.gov.br/rg/RBR-658khm/</v>
      </c>
      <c r="L20" s="36" t="s">
        <v>1684</v>
      </c>
      <c r="M20" s="36" t="s">
        <v>1685</v>
      </c>
      <c r="N20" s="36" t="s">
        <v>1686</v>
      </c>
      <c r="O20" s="36" t="s">
        <v>1709</v>
      </c>
      <c r="P20" s="35" t="s">
        <v>1710</v>
      </c>
      <c r="Q20" s="35">
        <v>0</v>
      </c>
      <c r="R20" s="35">
        <v>0</v>
      </c>
      <c r="S20" s="35" t="s">
        <v>137</v>
      </c>
      <c r="T20" s="35" t="s">
        <v>1711</v>
      </c>
      <c r="U20" s="119">
        <v>43834</v>
      </c>
      <c r="V20" s="35">
        <v>90</v>
      </c>
      <c r="W20" s="35" t="s">
        <v>122</v>
      </c>
      <c r="Y20" s="119">
        <v>43976</v>
      </c>
      <c r="Z20" s="36"/>
    </row>
    <row r="21" spans="1:26" ht="78.75" x14ac:dyDescent="0.45">
      <c r="A21" s="36" t="s">
        <v>1705</v>
      </c>
      <c r="B21" s="35" t="s">
        <v>33</v>
      </c>
      <c r="C21" s="35" t="s">
        <v>1706</v>
      </c>
      <c r="D21" s="36" t="s">
        <v>1707</v>
      </c>
      <c r="E21" s="35" t="s">
        <v>1754</v>
      </c>
      <c r="F21" s="35" t="s">
        <v>1889</v>
      </c>
      <c r="G21" s="119"/>
      <c r="I21" s="119">
        <v>43943</v>
      </c>
      <c r="J21" s="124" t="s">
        <v>1708</v>
      </c>
      <c r="K21" s="125" t="str">
        <f>HYPERLINK(Table14[[#This Row],[URL-not hyperlinked]])</f>
        <v>http://www.ensaiosclinicos.gov.br/rg/RBR-658khm/</v>
      </c>
      <c r="L21" s="36" t="s">
        <v>1684</v>
      </c>
      <c r="M21" s="36" t="s">
        <v>1685</v>
      </c>
      <c r="N21" s="36" t="s">
        <v>1686</v>
      </c>
      <c r="O21" s="36" t="s">
        <v>1709</v>
      </c>
      <c r="P21" s="35" t="s">
        <v>1710</v>
      </c>
      <c r="Q21" s="35">
        <v>0</v>
      </c>
      <c r="R21" s="35">
        <v>0</v>
      </c>
      <c r="S21" s="35" t="s">
        <v>137</v>
      </c>
      <c r="T21" s="35" t="s">
        <v>1711</v>
      </c>
      <c r="U21" s="119">
        <v>43834</v>
      </c>
      <c r="V21" s="35">
        <v>90</v>
      </c>
      <c r="W21" s="35" t="s">
        <v>122</v>
      </c>
      <c r="Y21" s="119">
        <v>43976</v>
      </c>
      <c r="Z21" s="36"/>
    </row>
    <row r="22" spans="1:26" ht="52.5" x14ac:dyDescent="0.45">
      <c r="A22" s="36" t="s">
        <v>949</v>
      </c>
      <c r="B22" s="35" t="s">
        <v>33</v>
      </c>
      <c r="C22" s="35" t="s">
        <v>920</v>
      </c>
      <c r="D22" s="36" t="s">
        <v>950</v>
      </c>
      <c r="E22" s="35" t="s">
        <v>1755</v>
      </c>
      <c r="F22" s="35" t="s">
        <v>1890</v>
      </c>
      <c r="G22" s="119"/>
      <c r="I22" s="119">
        <v>43877</v>
      </c>
      <c r="J22" s="35" t="s">
        <v>951</v>
      </c>
      <c r="K22" s="125" t="str">
        <f>HYPERLINK(Table14[[#This Row],[URL-not hyperlinked]])</f>
        <v>http://www.chictr.org.cn/showproj.aspx?proj=49587</v>
      </c>
      <c r="L22" s="36" t="s">
        <v>879</v>
      </c>
      <c r="M22" s="36" t="s">
        <v>121</v>
      </c>
      <c r="N22" s="36" t="s">
        <v>923</v>
      </c>
      <c r="O22" s="36" t="s">
        <v>899</v>
      </c>
      <c r="P22" s="35" t="s">
        <v>952</v>
      </c>
      <c r="Q22" s="35">
        <v>0</v>
      </c>
      <c r="R22" s="35">
        <v>100</v>
      </c>
      <c r="S22" s="35" t="s">
        <v>856</v>
      </c>
      <c r="T22" s="35" t="s">
        <v>953</v>
      </c>
      <c r="U22" s="119">
        <v>43877</v>
      </c>
      <c r="V22" s="35" t="s">
        <v>954</v>
      </c>
      <c r="W22" s="35">
        <v>0</v>
      </c>
      <c r="Y22" s="119">
        <v>43976</v>
      </c>
      <c r="Z22" s="36"/>
    </row>
    <row r="23" spans="1:26" ht="315" x14ac:dyDescent="0.45">
      <c r="A23" s="36" t="s">
        <v>1698</v>
      </c>
      <c r="B23" s="35" t="s">
        <v>33</v>
      </c>
      <c r="C23" s="35" t="s">
        <v>1699</v>
      </c>
      <c r="D23" s="36" t="s">
        <v>1700</v>
      </c>
      <c r="E23" s="35" t="s">
        <v>1756</v>
      </c>
      <c r="F23" s="35" t="s">
        <v>1891</v>
      </c>
      <c r="G23" s="119"/>
      <c r="I23" s="119">
        <v>43965</v>
      </c>
      <c r="J23" s="35" t="s">
        <v>1701</v>
      </c>
      <c r="K23" s="125" t="str">
        <f>HYPERLINK(Table14[[#This Row],[URL-not hyperlinked]])</f>
        <v>http://www.ensaiosclinicos.gov.br/rg/RBR-3rdhgm/</v>
      </c>
      <c r="L23" s="36" t="s">
        <v>1684</v>
      </c>
      <c r="M23" s="36" t="s">
        <v>1685</v>
      </c>
      <c r="N23" s="36" t="s">
        <v>1686</v>
      </c>
      <c r="O23" s="36" t="s">
        <v>1702</v>
      </c>
      <c r="P23" s="35" t="s">
        <v>1703</v>
      </c>
      <c r="Q23" s="35">
        <v>18</v>
      </c>
      <c r="R23" s="35">
        <v>0</v>
      </c>
      <c r="S23" s="35" t="s">
        <v>137</v>
      </c>
      <c r="T23" s="35" t="s">
        <v>1704</v>
      </c>
      <c r="U23" s="119">
        <v>43835</v>
      </c>
      <c r="V23" s="35">
        <v>118</v>
      </c>
      <c r="W23" s="35" t="s">
        <v>122</v>
      </c>
      <c r="Y23" s="119">
        <v>43976</v>
      </c>
      <c r="Z23" s="36"/>
    </row>
    <row r="24" spans="1:26" ht="39.4" x14ac:dyDescent="0.45">
      <c r="A24" s="36" t="s">
        <v>1001</v>
      </c>
      <c r="B24" s="35" t="s">
        <v>33</v>
      </c>
      <c r="C24" s="35" t="s">
        <v>982</v>
      </c>
      <c r="E24" s="35" t="s">
        <v>1757</v>
      </c>
      <c r="F24" s="35" t="s">
        <v>1892</v>
      </c>
      <c r="G24" s="119"/>
      <c r="I24" s="119">
        <v>43889</v>
      </c>
      <c r="J24" s="35" t="s">
        <v>1002</v>
      </c>
      <c r="K24" s="125" t="str">
        <f>HYPERLINK(Table14[[#This Row],[URL-not hyperlinked]])</f>
        <v>http://www.chictr.org.cn/showproj.aspx?proj=50271</v>
      </c>
      <c r="L24" s="36" t="s">
        <v>879</v>
      </c>
      <c r="M24" s="36" t="s">
        <v>121</v>
      </c>
      <c r="N24" s="36" t="s">
        <v>1003</v>
      </c>
      <c r="O24" s="36" t="s">
        <v>899</v>
      </c>
      <c r="P24" s="35" t="s">
        <v>1004</v>
      </c>
      <c r="Q24" s="35">
        <v>0</v>
      </c>
      <c r="R24" s="35">
        <v>120</v>
      </c>
      <c r="S24" s="35" t="s">
        <v>137</v>
      </c>
      <c r="T24" s="35" t="s">
        <v>1005</v>
      </c>
      <c r="U24" s="119">
        <v>43862</v>
      </c>
      <c r="V24" s="35" t="s">
        <v>1006</v>
      </c>
      <c r="W24" s="35" t="s">
        <v>122</v>
      </c>
      <c r="Y24" s="119">
        <v>43976</v>
      </c>
      <c r="Z24" s="36"/>
    </row>
    <row r="25" spans="1:26" ht="118.15" x14ac:dyDescent="0.45">
      <c r="A25" s="36" t="s">
        <v>1719</v>
      </c>
      <c r="B25" s="35" t="s">
        <v>33</v>
      </c>
      <c r="C25" s="35" t="s">
        <v>1720</v>
      </c>
      <c r="D25" s="36" t="s">
        <v>1721</v>
      </c>
      <c r="E25" s="35" t="s">
        <v>1758</v>
      </c>
      <c r="F25" s="35" t="s">
        <v>1893</v>
      </c>
      <c r="G25" s="119"/>
      <c r="I25" s="119">
        <v>43917</v>
      </c>
      <c r="J25" s="124" t="s">
        <v>1722</v>
      </c>
      <c r="K25" s="125" t="str">
        <f>HYPERLINK(Table14[[#This Row],[URL-not hyperlinked]])</f>
        <v>http://www.ensaiosclinicos.gov.br/rg/RBR-9d8z6m/</v>
      </c>
      <c r="L25" s="36" t="s">
        <v>1684</v>
      </c>
      <c r="M25" s="36" t="s">
        <v>1685</v>
      </c>
      <c r="N25" s="36" t="s">
        <v>1686</v>
      </c>
      <c r="O25" s="36" t="s">
        <v>1694</v>
      </c>
      <c r="P25" s="35" t="s">
        <v>1723</v>
      </c>
      <c r="Q25" s="35" t="s">
        <v>1696</v>
      </c>
      <c r="R25" s="35">
        <v>0</v>
      </c>
      <c r="S25" s="35" t="s">
        <v>137</v>
      </c>
      <c r="T25" s="35" t="s">
        <v>1724</v>
      </c>
      <c r="U25" s="119">
        <v>43920</v>
      </c>
      <c r="V25" s="35">
        <v>630</v>
      </c>
      <c r="W25" s="35">
        <v>3</v>
      </c>
      <c r="Y25" s="119">
        <v>43976</v>
      </c>
      <c r="Z25" s="36"/>
    </row>
    <row r="26" spans="1:26" ht="409.5" x14ac:dyDescent="0.45">
      <c r="A26" s="36" t="s">
        <v>1303</v>
      </c>
      <c r="B26" s="35" t="s">
        <v>33</v>
      </c>
      <c r="C26" s="35" t="s">
        <v>1304</v>
      </c>
      <c r="D26" s="36" t="s">
        <v>1305</v>
      </c>
      <c r="E26" s="35" t="s">
        <v>1759</v>
      </c>
      <c r="F26" s="35" t="s">
        <v>1894</v>
      </c>
      <c r="G26" s="119"/>
      <c r="I26" s="119">
        <v>43943</v>
      </c>
      <c r="J26" s="35" t="s">
        <v>1306</v>
      </c>
      <c r="K26" s="125" t="str">
        <f>HYPERLINK(Table14[[#This Row],[URL-not hyperlinked]])</f>
        <v>http://www.drks.de/DRKS00021521</v>
      </c>
      <c r="L26" s="36" t="s">
        <v>1280</v>
      </c>
      <c r="M26" s="36" t="s">
        <v>125</v>
      </c>
      <c r="N26" s="36" t="s">
        <v>1281</v>
      </c>
      <c r="O26" s="36" t="s">
        <v>1291</v>
      </c>
      <c r="P26" s="35" t="s">
        <v>1307</v>
      </c>
      <c r="Q26" s="35" t="s">
        <v>1293</v>
      </c>
      <c r="R26" s="35" t="s">
        <v>1308</v>
      </c>
      <c r="S26" s="35" t="s">
        <v>137</v>
      </c>
      <c r="T26" s="35" t="s">
        <v>1309</v>
      </c>
      <c r="U26" s="119">
        <v>43943</v>
      </c>
      <c r="V26" s="35">
        <v>2000</v>
      </c>
      <c r="W26" s="35">
        <v>0</v>
      </c>
      <c r="Y26" s="119">
        <v>43976</v>
      </c>
      <c r="Z26" s="36"/>
    </row>
    <row r="27" spans="1:26" ht="131.25" x14ac:dyDescent="0.45">
      <c r="A27" s="36" t="s">
        <v>858</v>
      </c>
      <c r="B27" s="35" t="s">
        <v>33</v>
      </c>
      <c r="C27" s="35" t="s">
        <v>859</v>
      </c>
      <c r="D27" s="36" t="s">
        <v>860</v>
      </c>
      <c r="E27" s="35" t="s">
        <v>1760</v>
      </c>
      <c r="F27" s="35" t="s">
        <v>1895</v>
      </c>
      <c r="G27" s="119"/>
      <c r="I27" s="119">
        <v>43948</v>
      </c>
      <c r="J27" s="124" t="s">
        <v>861</v>
      </c>
      <c r="K27" s="125" t="str">
        <f>HYPERLINK(Table14[[#This Row],[URL-not hyperlinked]])</f>
        <v>https://anzctr.org.au/ACTRN12620000512921.aspx</v>
      </c>
      <c r="L27" s="36" t="s">
        <v>851</v>
      </c>
      <c r="M27" s="36" t="s">
        <v>203</v>
      </c>
      <c r="N27" s="36" t="s">
        <v>130</v>
      </c>
      <c r="O27" s="36" t="s">
        <v>862</v>
      </c>
      <c r="P27" s="35" t="s">
        <v>863</v>
      </c>
      <c r="Q27" s="35" t="s">
        <v>864</v>
      </c>
      <c r="R27" s="35" t="s">
        <v>865</v>
      </c>
      <c r="S27" s="35" t="s">
        <v>856</v>
      </c>
      <c r="T27" s="35" t="s">
        <v>866</v>
      </c>
      <c r="U27" s="119">
        <v>43950</v>
      </c>
      <c r="V27" s="35">
        <v>400</v>
      </c>
      <c r="W27" s="35" t="s">
        <v>202</v>
      </c>
      <c r="Y27" s="119">
        <v>43976</v>
      </c>
      <c r="Z27" s="36"/>
    </row>
    <row r="28" spans="1:26" ht="65.650000000000006" x14ac:dyDescent="0.45">
      <c r="A28" s="36" t="s">
        <v>981</v>
      </c>
      <c r="B28" s="35" t="s">
        <v>33</v>
      </c>
      <c r="C28" s="35" t="s">
        <v>982</v>
      </c>
      <c r="D28" s="36" t="s">
        <v>983</v>
      </c>
      <c r="E28" s="35" t="s">
        <v>1761</v>
      </c>
      <c r="F28" s="35" t="s">
        <v>1896</v>
      </c>
      <c r="G28" s="119"/>
      <c r="I28" s="119">
        <v>43885</v>
      </c>
      <c r="J28" s="35" t="s">
        <v>984</v>
      </c>
      <c r="K28" s="125" t="str">
        <f>HYPERLINK(Table14[[#This Row],[URL-not hyperlinked]])</f>
        <v>http://www.chictr.org.cn/showproj.aspx?proj=50031</v>
      </c>
      <c r="L28" s="36" t="s">
        <v>879</v>
      </c>
      <c r="M28" s="36" t="s">
        <v>121</v>
      </c>
      <c r="N28" s="36" t="s">
        <v>923</v>
      </c>
      <c r="O28" s="36" t="s">
        <v>899</v>
      </c>
      <c r="P28" s="35" t="s">
        <v>985</v>
      </c>
      <c r="Q28" s="35">
        <v>0</v>
      </c>
      <c r="R28" s="35">
        <v>100</v>
      </c>
      <c r="S28" s="35" t="s">
        <v>856</v>
      </c>
      <c r="T28" s="35" t="s">
        <v>986</v>
      </c>
      <c r="U28" s="119">
        <v>43886</v>
      </c>
      <c r="V28" s="35" t="s">
        <v>987</v>
      </c>
      <c r="W28" s="35" t="s">
        <v>122</v>
      </c>
      <c r="Y28" s="119">
        <v>43976</v>
      </c>
      <c r="Z28" s="36"/>
    </row>
    <row r="29" spans="1:26" ht="39.4" x14ac:dyDescent="0.45">
      <c r="A29" s="36" t="s">
        <v>1103</v>
      </c>
      <c r="B29" s="35" t="s">
        <v>33</v>
      </c>
      <c r="C29" s="35" t="s">
        <v>920</v>
      </c>
      <c r="D29" s="36" t="s">
        <v>1104</v>
      </c>
      <c r="E29" s="35" t="s">
        <v>1762</v>
      </c>
      <c r="F29" s="35" t="s">
        <v>1897</v>
      </c>
      <c r="G29" s="119"/>
      <c r="I29" s="119">
        <v>43905</v>
      </c>
      <c r="J29" s="35" t="s">
        <v>1105</v>
      </c>
      <c r="K29" s="125" t="str">
        <f>HYPERLINK(Table14[[#This Row],[URL-not hyperlinked]])</f>
        <v>http://www.chictr.org.cn/showproj.aspx?proj=51039</v>
      </c>
      <c r="L29" s="36" t="s">
        <v>879</v>
      </c>
      <c r="M29" s="36" t="s">
        <v>121</v>
      </c>
      <c r="N29" s="36" t="s">
        <v>923</v>
      </c>
      <c r="O29" s="36" t="s">
        <v>899</v>
      </c>
      <c r="P29" s="35" t="s">
        <v>1106</v>
      </c>
      <c r="Q29" s="35">
        <v>1</v>
      </c>
      <c r="R29" s="35">
        <v>100</v>
      </c>
      <c r="S29" s="35" t="s">
        <v>856</v>
      </c>
      <c r="T29" s="35" t="s">
        <v>1107</v>
      </c>
      <c r="U29" s="119">
        <v>43891</v>
      </c>
      <c r="V29" s="35" t="s">
        <v>1108</v>
      </c>
      <c r="W29" s="35" t="s">
        <v>122</v>
      </c>
      <c r="Y29" s="119">
        <v>43976</v>
      </c>
      <c r="Z29" s="36"/>
    </row>
    <row r="30" spans="1:26" ht="39.4" x14ac:dyDescent="0.45">
      <c r="A30" s="36" t="s">
        <v>1084</v>
      </c>
      <c r="B30" s="35" t="s">
        <v>33</v>
      </c>
      <c r="C30" s="35" t="s">
        <v>1085</v>
      </c>
      <c r="D30" s="36" t="s">
        <v>1086</v>
      </c>
      <c r="E30" s="35" t="s">
        <v>1763</v>
      </c>
      <c r="F30" s="35" t="s">
        <v>1898</v>
      </c>
      <c r="G30" s="119"/>
      <c r="I30" s="119">
        <v>43904</v>
      </c>
      <c r="J30" s="35" t="s">
        <v>1087</v>
      </c>
      <c r="K30" s="125" t="str">
        <f>HYPERLINK(Table14[[#This Row],[URL-not hyperlinked]])</f>
        <v>http://www.chictr.org.cn/showproj.aspx?proj=50976</v>
      </c>
      <c r="L30" s="36" t="s">
        <v>879</v>
      </c>
      <c r="M30" s="36" t="s">
        <v>121</v>
      </c>
      <c r="N30" s="36" t="s">
        <v>923</v>
      </c>
      <c r="O30" s="36" t="s">
        <v>881</v>
      </c>
      <c r="P30" s="35" t="s">
        <v>1088</v>
      </c>
      <c r="Q30" s="35">
        <v>2</v>
      </c>
      <c r="R30" s="35">
        <v>89</v>
      </c>
      <c r="S30" s="35" t="s">
        <v>137</v>
      </c>
      <c r="T30" s="35" t="s">
        <v>1089</v>
      </c>
      <c r="U30" s="119">
        <v>43862</v>
      </c>
      <c r="V30" s="35" t="s">
        <v>973</v>
      </c>
      <c r="W30" s="35" t="s">
        <v>122</v>
      </c>
      <c r="Y30" s="119">
        <v>43976</v>
      </c>
      <c r="Z30" s="36"/>
    </row>
    <row r="31" spans="1:26" ht="26.25" x14ac:dyDescent="0.45">
      <c r="A31" s="36" t="s">
        <v>1019</v>
      </c>
      <c r="B31" s="35" t="s">
        <v>33</v>
      </c>
      <c r="C31" s="35" t="s">
        <v>1020</v>
      </c>
      <c r="D31" s="36" t="s">
        <v>1021</v>
      </c>
      <c r="E31" s="35" t="s">
        <v>1764</v>
      </c>
      <c r="F31" s="35" t="s">
        <v>1899</v>
      </c>
      <c r="G31" s="119"/>
      <c r="I31" s="119">
        <v>43879</v>
      </c>
      <c r="J31" s="35" t="s">
        <v>1022</v>
      </c>
      <c r="K31" s="125" t="str">
        <f>HYPERLINK(Table14[[#This Row],[URL-not hyperlinked]])</f>
        <v>http://www.chictr.org.cn/showproj.aspx?proj=50323</v>
      </c>
      <c r="L31" s="36" t="s">
        <v>879</v>
      </c>
      <c r="M31" s="36" t="s">
        <v>121</v>
      </c>
      <c r="N31" s="36" t="s">
        <v>889</v>
      </c>
      <c r="O31" s="36" t="s">
        <v>899</v>
      </c>
      <c r="P31" s="35" t="s">
        <v>1023</v>
      </c>
      <c r="Q31" s="35">
        <v>0</v>
      </c>
      <c r="R31" s="35">
        <v>0</v>
      </c>
      <c r="S31" s="35" t="s">
        <v>856</v>
      </c>
      <c r="T31" s="35" t="s">
        <v>1024</v>
      </c>
      <c r="U31" s="119">
        <v>43891</v>
      </c>
      <c r="V31" s="35" t="s">
        <v>954</v>
      </c>
      <c r="W31" s="35">
        <v>0</v>
      </c>
      <c r="Y31" s="119">
        <v>43976</v>
      </c>
      <c r="Z31" s="36"/>
    </row>
    <row r="32" spans="1:26" ht="26.25" x14ac:dyDescent="0.45">
      <c r="A32" s="36" t="s">
        <v>1019</v>
      </c>
      <c r="B32" s="35" t="s">
        <v>33</v>
      </c>
      <c r="C32" s="35" t="s">
        <v>1020</v>
      </c>
      <c r="D32" s="36" t="s">
        <v>1021</v>
      </c>
      <c r="E32" s="35" t="s">
        <v>1764</v>
      </c>
      <c r="F32" s="35" t="s">
        <v>1899</v>
      </c>
      <c r="G32" s="119"/>
      <c r="I32" s="119">
        <v>43879</v>
      </c>
      <c r="J32" s="35" t="s">
        <v>1022</v>
      </c>
      <c r="K32" s="125" t="str">
        <f>HYPERLINK(Table14[[#This Row],[URL-not hyperlinked]])</f>
        <v>http://www.chictr.org.cn/showproj.aspx?proj=50323</v>
      </c>
      <c r="L32" s="36" t="s">
        <v>879</v>
      </c>
      <c r="M32" s="36" t="s">
        <v>121</v>
      </c>
      <c r="N32" s="36" t="s">
        <v>889</v>
      </c>
      <c r="O32" s="36" t="s">
        <v>899</v>
      </c>
      <c r="P32" s="35" t="s">
        <v>1023</v>
      </c>
      <c r="Q32" s="35">
        <v>0</v>
      </c>
      <c r="R32" s="35">
        <v>0</v>
      </c>
      <c r="S32" s="35" t="s">
        <v>856</v>
      </c>
      <c r="T32" s="35" t="s">
        <v>1024</v>
      </c>
      <c r="U32" s="119">
        <v>43891</v>
      </c>
      <c r="V32" s="35" t="s">
        <v>954</v>
      </c>
      <c r="W32" s="35">
        <v>0</v>
      </c>
      <c r="Y32" s="119">
        <v>43976</v>
      </c>
      <c r="Z32" s="36"/>
    </row>
    <row r="33" spans="1:26" ht="52.5" x14ac:dyDescent="0.45">
      <c r="A33" s="36" t="s">
        <v>974</v>
      </c>
      <c r="B33" s="35" t="s">
        <v>33</v>
      </c>
      <c r="C33" s="35" t="s">
        <v>975</v>
      </c>
      <c r="D33" s="36" t="s">
        <v>976</v>
      </c>
      <c r="E33" s="35" t="s">
        <v>1765</v>
      </c>
      <c r="F33" s="35" t="s">
        <v>1900</v>
      </c>
      <c r="G33" s="119"/>
      <c r="I33" s="119">
        <v>43885</v>
      </c>
      <c r="J33" s="35" t="s">
        <v>977</v>
      </c>
      <c r="K33" s="125" t="str">
        <f>HYPERLINK(Table14[[#This Row],[URL-not hyperlinked]])</f>
        <v>http://www.chictr.org.cn/showproj.aspx?proj=50005</v>
      </c>
      <c r="L33" s="36" t="s">
        <v>879</v>
      </c>
      <c r="M33" s="36" t="s">
        <v>121</v>
      </c>
      <c r="N33" s="36" t="s">
        <v>889</v>
      </c>
      <c r="O33" s="36" t="s">
        <v>915</v>
      </c>
      <c r="P33" s="35" t="s">
        <v>978</v>
      </c>
      <c r="Q33" s="35">
        <v>0</v>
      </c>
      <c r="R33" s="35">
        <v>90</v>
      </c>
      <c r="S33" s="35" t="s">
        <v>856</v>
      </c>
      <c r="T33" s="35" t="s">
        <v>979</v>
      </c>
      <c r="U33" s="119">
        <v>43885</v>
      </c>
      <c r="V33" s="35" t="s">
        <v>980</v>
      </c>
      <c r="W33" s="35">
        <v>0</v>
      </c>
      <c r="Y33" s="119">
        <v>43976</v>
      </c>
      <c r="Z33" s="36"/>
    </row>
    <row r="34" spans="1:26" ht="91.9" x14ac:dyDescent="0.45">
      <c r="A34" s="36" t="s">
        <v>1177</v>
      </c>
      <c r="B34" s="35" t="s">
        <v>129</v>
      </c>
      <c r="C34" s="35" t="s">
        <v>1178</v>
      </c>
      <c r="D34" s="36" t="s">
        <v>1179</v>
      </c>
      <c r="E34" s="35" t="s">
        <v>1766</v>
      </c>
      <c r="F34" s="35" t="s">
        <v>1901</v>
      </c>
      <c r="G34" s="119"/>
      <c r="I34" s="119">
        <v>43918</v>
      </c>
      <c r="J34" s="35" t="s">
        <v>1180</v>
      </c>
      <c r="K34" s="125" t="str">
        <f>HYPERLINK(Table14[[#This Row],[URL-not hyperlinked]])</f>
        <v>http://www.chictr.org.cn/showproj.aspx?proj=51385</v>
      </c>
      <c r="L34" s="36" t="s">
        <v>879</v>
      </c>
      <c r="M34" s="36" t="s">
        <v>121</v>
      </c>
      <c r="N34" s="36" t="s">
        <v>923</v>
      </c>
      <c r="O34" s="36" t="s">
        <v>899</v>
      </c>
      <c r="P34" s="35" t="s">
        <v>1181</v>
      </c>
      <c r="Q34" s="35">
        <v>18</v>
      </c>
      <c r="R34" s="35">
        <v>50</v>
      </c>
      <c r="S34" s="35" t="s">
        <v>856</v>
      </c>
      <c r="T34" s="35" t="s">
        <v>1182</v>
      </c>
      <c r="U34" s="119">
        <v>43921</v>
      </c>
      <c r="V34" s="35" t="s">
        <v>1183</v>
      </c>
      <c r="W34" s="35" t="s">
        <v>948</v>
      </c>
      <c r="Y34" s="119">
        <v>43976</v>
      </c>
      <c r="Z34" s="36"/>
    </row>
    <row r="35" spans="1:26" ht="65.650000000000006" x14ac:dyDescent="0.45">
      <c r="A35" s="36" t="s">
        <v>1296</v>
      </c>
      <c r="B35" s="35" t="s">
        <v>33</v>
      </c>
      <c r="C35" s="35" t="s">
        <v>1297</v>
      </c>
      <c r="D35" s="36" t="s">
        <v>1298</v>
      </c>
      <c r="E35" s="35" t="s">
        <v>1767</v>
      </c>
      <c r="F35" s="35" t="s">
        <v>1881</v>
      </c>
      <c r="G35" s="119"/>
      <c r="I35" s="119">
        <v>43943</v>
      </c>
      <c r="J35" s="35" t="s">
        <v>1299</v>
      </c>
      <c r="K35" s="125" t="str">
        <f>HYPERLINK(Table14[[#This Row],[URL-not hyperlinked]])</f>
        <v>http://www.drks.de/DRKS00021506</v>
      </c>
      <c r="L35" s="36" t="s">
        <v>1280</v>
      </c>
      <c r="M35" s="36" t="s">
        <v>125</v>
      </c>
      <c r="N35" s="36" t="s">
        <v>1281</v>
      </c>
      <c r="O35" s="36" t="s">
        <v>1300</v>
      </c>
      <c r="P35" s="35" t="s">
        <v>1301</v>
      </c>
      <c r="Q35" s="35" t="s">
        <v>1284</v>
      </c>
      <c r="R35" s="35" t="s">
        <v>854</v>
      </c>
      <c r="S35" s="35" t="s">
        <v>137</v>
      </c>
      <c r="T35" s="35" t="s">
        <v>1302</v>
      </c>
      <c r="U35" s="119">
        <v>43908</v>
      </c>
      <c r="V35" s="35">
        <v>1000</v>
      </c>
      <c r="W35" s="35" t="s">
        <v>122</v>
      </c>
      <c r="Y35" s="119">
        <v>43976</v>
      </c>
      <c r="Z35" s="36"/>
    </row>
    <row r="36" spans="1:26" ht="39.4" x14ac:dyDescent="0.45">
      <c r="A36" s="36" t="s">
        <v>875</v>
      </c>
      <c r="B36" s="35" t="s">
        <v>33</v>
      </c>
      <c r="C36" s="35" t="s">
        <v>876</v>
      </c>
      <c r="D36" s="36" t="s">
        <v>877</v>
      </c>
      <c r="E36" s="35" t="s">
        <v>1768</v>
      </c>
      <c r="F36" s="35" t="s">
        <v>1902</v>
      </c>
      <c r="G36" s="119"/>
      <c r="I36" s="119">
        <v>43863</v>
      </c>
      <c r="J36" s="35" t="s">
        <v>878</v>
      </c>
      <c r="K36" s="125" t="str">
        <f>HYPERLINK(Table14[[#This Row],[URL-not hyperlinked]])</f>
        <v>http://www.chictr.org.cn/showproj.aspx?proj=48965</v>
      </c>
      <c r="L36" s="36" t="s">
        <v>879</v>
      </c>
      <c r="M36" s="36" t="s">
        <v>121</v>
      </c>
      <c r="N36" s="36" t="s">
        <v>880</v>
      </c>
      <c r="O36" s="36" t="s">
        <v>881</v>
      </c>
      <c r="P36" s="35" t="s">
        <v>882</v>
      </c>
      <c r="S36" s="35" t="s">
        <v>856</v>
      </c>
      <c r="T36" s="35" t="s">
        <v>883</v>
      </c>
      <c r="U36" s="119">
        <v>43871</v>
      </c>
      <c r="V36" s="35" t="s">
        <v>884</v>
      </c>
      <c r="W36" s="35" t="s">
        <v>122</v>
      </c>
      <c r="Y36" s="119">
        <v>43976</v>
      </c>
      <c r="Z36" s="36"/>
    </row>
    <row r="37" spans="1:26" ht="65.650000000000006" x14ac:dyDescent="0.45">
      <c r="A37" s="36" t="s">
        <v>1025</v>
      </c>
      <c r="B37" s="35" t="s">
        <v>33</v>
      </c>
      <c r="C37" s="35" t="s">
        <v>1026</v>
      </c>
      <c r="D37" s="36" t="s">
        <v>1027</v>
      </c>
      <c r="E37" s="35" t="s">
        <v>1769</v>
      </c>
      <c r="F37" s="35" t="s">
        <v>1903</v>
      </c>
      <c r="G37" s="119"/>
      <c r="I37" s="119">
        <v>44015</v>
      </c>
      <c r="J37" s="35" t="s">
        <v>1028</v>
      </c>
      <c r="K37" s="125" t="str">
        <f>HYPERLINK(Table14[[#This Row],[URL-not hyperlinked]])</f>
        <v>http://www.chictr.org.cn/showproj.aspx?proj=50678</v>
      </c>
      <c r="L37" s="36" t="s">
        <v>879</v>
      </c>
      <c r="M37" s="36" t="s">
        <v>121</v>
      </c>
      <c r="N37" s="36" t="s">
        <v>1003</v>
      </c>
      <c r="O37" s="36" t="s">
        <v>899</v>
      </c>
      <c r="P37" s="35" t="s">
        <v>1029</v>
      </c>
      <c r="Q37" s="35">
        <v>1</v>
      </c>
      <c r="R37" s="35">
        <v>80</v>
      </c>
      <c r="T37" s="35" t="s">
        <v>1030</v>
      </c>
      <c r="U37" s="119">
        <v>43897</v>
      </c>
      <c r="V37" s="35" t="s">
        <v>1031</v>
      </c>
      <c r="W37" s="35" t="s">
        <v>948</v>
      </c>
      <c r="Y37" s="119">
        <v>43976</v>
      </c>
      <c r="Z37" s="36"/>
    </row>
    <row r="38" spans="1:26" ht="52.5" x14ac:dyDescent="0.45">
      <c r="A38" s="36" t="s">
        <v>1109</v>
      </c>
      <c r="B38" s="35" t="s">
        <v>33</v>
      </c>
      <c r="C38" s="35" t="s">
        <v>1110</v>
      </c>
      <c r="D38" s="36" t="s">
        <v>1111</v>
      </c>
      <c r="E38" s="35" t="s">
        <v>1770</v>
      </c>
      <c r="F38" s="35" t="s">
        <v>1904</v>
      </c>
      <c r="G38" s="119"/>
      <c r="I38" s="119">
        <v>43906</v>
      </c>
      <c r="J38" s="35" t="s">
        <v>1112</v>
      </c>
      <c r="K38" s="125" t="str">
        <f>HYPERLINK(Table14[[#This Row],[URL-not hyperlinked]])</f>
        <v>http://www.chictr.org.cn/showproj.aspx?proj=51107</v>
      </c>
      <c r="L38" s="36" t="s">
        <v>879</v>
      </c>
      <c r="M38" s="36" t="s">
        <v>121</v>
      </c>
      <c r="N38" s="36" t="s">
        <v>923</v>
      </c>
      <c r="O38" s="36" t="s">
        <v>899</v>
      </c>
      <c r="P38" s="35" t="s">
        <v>1036</v>
      </c>
      <c r="Q38" s="35">
        <v>0</v>
      </c>
      <c r="R38" s="35">
        <v>99</v>
      </c>
      <c r="S38" s="35" t="s">
        <v>856</v>
      </c>
      <c r="T38" s="35" t="s">
        <v>1113</v>
      </c>
      <c r="U38" s="119">
        <v>43854</v>
      </c>
      <c r="V38" s="35" t="s">
        <v>1114</v>
      </c>
      <c r="W38" s="35" t="s">
        <v>948</v>
      </c>
      <c r="Y38" s="119">
        <v>43976</v>
      </c>
      <c r="Z38" s="36"/>
    </row>
    <row r="39" spans="1:26" ht="65.650000000000006" x14ac:dyDescent="0.45">
      <c r="A39" s="36" t="s">
        <v>867</v>
      </c>
      <c r="B39" s="35" t="s">
        <v>847</v>
      </c>
      <c r="C39" s="35" t="s">
        <v>868</v>
      </c>
      <c r="D39" s="36" t="s">
        <v>869</v>
      </c>
      <c r="E39" s="35" t="s">
        <v>1771</v>
      </c>
      <c r="F39" s="35" t="s">
        <v>1905</v>
      </c>
      <c r="G39" s="119"/>
      <c r="I39" s="119">
        <v>43950</v>
      </c>
      <c r="J39" s="35" t="s">
        <v>870</v>
      </c>
      <c r="K39" s="125" t="str">
        <f>HYPERLINK(Table14[[#This Row],[URL-not hyperlinked]])</f>
        <v>https://anzctr.org.au/ACTRN12620000527965.aspx</v>
      </c>
      <c r="L39" s="36" t="s">
        <v>851</v>
      </c>
      <c r="M39" s="36" t="s">
        <v>203</v>
      </c>
      <c r="N39" s="36" t="s">
        <v>130</v>
      </c>
      <c r="O39" s="36" t="s">
        <v>852</v>
      </c>
      <c r="P39" s="35" t="s">
        <v>871</v>
      </c>
      <c r="Q39" s="35" t="s">
        <v>872</v>
      </c>
      <c r="R39" s="35" t="s">
        <v>873</v>
      </c>
      <c r="S39" s="35" t="s">
        <v>856</v>
      </c>
      <c r="T39" s="35" t="s">
        <v>874</v>
      </c>
      <c r="U39" s="119">
        <v>43835</v>
      </c>
      <c r="V39" s="35">
        <v>1000</v>
      </c>
      <c r="W39" s="35" t="s">
        <v>202</v>
      </c>
      <c r="Y39" s="119">
        <v>43976</v>
      </c>
      <c r="Z39" s="36"/>
    </row>
    <row r="40" spans="1:26" ht="409.5" x14ac:dyDescent="0.45">
      <c r="A40" s="36" t="s">
        <v>1333</v>
      </c>
      <c r="B40" s="35" t="s">
        <v>33</v>
      </c>
      <c r="C40" s="35" t="s">
        <v>1334</v>
      </c>
      <c r="D40" s="36" t="s">
        <v>1335</v>
      </c>
      <c r="E40" s="35" t="s">
        <v>1813</v>
      </c>
      <c r="F40" s="35" t="s">
        <v>1906</v>
      </c>
      <c r="G40" s="119"/>
      <c r="I40" s="119">
        <v>44108</v>
      </c>
      <c r="J40" s="35" t="s">
        <v>1336</v>
      </c>
      <c r="K40" s="125" t="str">
        <f>HYPERLINK(Table14[[#This Row],[URL-not hyperlinked]])</f>
        <v>http://en.irct.ir/trial/46974</v>
      </c>
      <c r="L40" s="36" t="s">
        <v>1325</v>
      </c>
      <c r="M40" s="36" t="s">
        <v>1337</v>
      </c>
      <c r="N40" s="36" t="s">
        <v>1327</v>
      </c>
      <c r="O40" s="36" t="s">
        <v>1338</v>
      </c>
      <c r="P40" s="35" t="s">
        <v>1339</v>
      </c>
      <c r="Q40" s="35" t="s">
        <v>1340</v>
      </c>
      <c r="R40" s="35" t="s">
        <v>1341</v>
      </c>
      <c r="S40" s="35" t="s">
        <v>856</v>
      </c>
      <c r="T40" s="35" t="s">
        <v>1342</v>
      </c>
      <c r="U40" s="119">
        <v>43928</v>
      </c>
      <c r="V40" s="35">
        <v>140</v>
      </c>
      <c r="W40" s="35">
        <v>3</v>
      </c>
      <c r="Y40" s="119">
        <v>43976</v>
      </c>
      <c r="Z40" s="36"/>
    </row>
    <row r="41" spans="1:26" ht="105" x14ac:dyDescent="0.45">
      <c r="A41" s="36" t="s">
        <v>1264</v>
      </c>
      <c r="B41" s="35" t="s">
        <v>33</v>
      </c>
      <c r="C41" s="35" t="s">
        <v>1085</v>
      </c>
      <c r="D41" s="36" t="s">
        <v>1265</v>
      </c>
      <c r="E41" s="35" t="s">
        <v>1772</v>
      </c>
      <c r="F41" s="35" t="s">
        <v>1907</v>
      </c>
      <c r="G41" s="119"/>
      <c r="I41" s="119">
        <v>43966</v>
      </c>
      <c r="J41" s="35" t="s">
        <v>1266</v>
      </c>
      <c r="K41" s="125" t="str">
        <f>HYPERLINK(Table14[[#This Row],[URL-not hyperlinked]])</f>
        <v>http://www.chictr.org.cn/showproj.aspx?proj=51841</v>
      </c>
      <c r="L41" s="36" t="s">
        <v>879</v>
      </c>
      <c r="M41" s="36" t="s">
        <v>121</v>
      </c>
      <c r="N41" s="36" t="s">
        <v>923</v>
      </c>
      <c r="O41" s="36" t="s">
        <v>899</v>
      </c>
      <c r="P41" s="35" t="s">
        <v>1267</v>
      </c>
      <c r="Q41" s="35">
        <v>0</v>
      </c>
      <c r="R41" s="35">
        <v>80</v>
      </c>
      <c r="S41" s="35" t="s">
        <v>137</v>
      </c>
      <c r="T41" s="35" t="s">
        <v>1268</v>
      </c>
      <c r="U41" s="119">
        <v>43848</v>
      </c>
      <c r="V41" s="35" t="s">
        <v>1072</v>
      </c>
      <c r="W41" s="35" t="s">
        <v>122</v>
      </c>
      <c r="Y41" s="119">
        <v>43976</v>
      </c>
      <c r="Z41" s="36"/>
    </row>
    <row r="42" spans="1:26" ht="52.5" x14ac:dyDescent="0.45">
      <c r="A42" s="36" t="s">
        <v>1067</v>
      </c>
      <c r="B42" s="35" t="s">
        <v>33</v>
      </c>
      <c r="C42" s="35" t="s">
        <v>920</v>
      </c>
      <c r="D42" s="36" t="s">
        <v>1068</v>
      </c>
      <c r="E42" s="35" t="s">
        <v>1773</v>
      </c>
      <c r="F42" s="35" t="s">
        <v>1908</v>
      </c>
      <c r="G42" s="119"/>
      <c r="I42" s="119">
        <v>43903</v>
      </c>
      <c r="J42" s="35" t="s">
        <v>1069</v>
      </c>
      <c r="K42" s="125" t="str">
        <f>HYPERLINK(Table14[[#This Row],[URL-not hyperlinked]])</f>
        <v>http://www.chictr.org.cn/showproj.aspx?proj=50950</v>
      </c>
      <c r="L42" s="36" t="s">
        <v>879</v>
      </c>
      <c r="M42" s="36" t="s">
        <v>121</v>
      </c>
      <c r="N42" s="36" t="s">
        <v>1003</v>
      </c>
      <c r="O42" s="36" t="s">
        <v>992</v>
      </c>
      <c r="P42" s="35" t="s">
        <v>1070</v>
      </c>
      <c r="Q42" s="35">
        <v>1</v>
      </c>
      <c r="R42" s="35">
        <v>99</v>
      </c>
      <c r="S42" s="35" t="s">
        <v>856</v>
      </c>
      <c r="T42" s="35" t="s">
        <v>1071</v>
      </c>
      <c r="U42" s="119">
        <v>43800</v>
      </c>
      <c r="V42" s="35" t="s">
        <v>1072</v>
      </c>
      <c r="W42" s="35" t="s">
        <v>948</v>
      </c>
      <c r="Y42" s="119">
        <v>43976</v>
      </c>
      <c r="Z42" s="36"/>
    </row>
    <row r="43" spans="1:26" ht="39.4" x14ac:dyDescent="0.45">
      <c r="A43" s="36" t="s">
        <v>1073</v>
      </c>
      <c r="B43" s="35" t="s">
        <v>33</v>
      </c>
      <c r="D43" s="36" t="s">
        <v>1074</v>
      </c>
      <c r="E43" s="35" t="s">
        <v>1773</v>
      </c>
      <c r="F43" s="35" t="s">
        <v>1908</v>
      </c>
      <c r="G43" s="119"/>
      <c r="I43" s="119">
        <v>43903</v>
      </c>
      <c r="J43" s="35" t="s">
        <v>1075</v>
      </c>
      <c r="K43" s="125" t="str">
        <f>HYPERLINK(Table14[[#This Row],[URL-not hyperlinked]])</f>
        <v>http://www.chictr.org.cn/showproj.aspx?proj=50964</v>
      </c>
      <c r="L43" s="36" t="s">
        <v>879</v>
      </c>
      <c r="M43" s="36" t="s">
        <v>121</v>
      </c>
      <c r="N43" s="36" t="s">
        <v>1003</v>
      </c>
      <c r="O43" s="36" t="s">
        <v>899</v>
      </c>
      <c r="P43" s="35" t="s">
        <v>1070</v>
      </c>
      <c r="Q43" s="35">
        <v>1</v>
      </c>
      <c r="R43" s="35">
        <v>99</v>
      </c>
      <c r="S43" s="35" t="s">
        <v>856</v>
      </c>
      <c r="T43" s="35" t="s">
        <v>1076</v>
      </c>
      <c r="U43" s="119">
        <v>43800</v>
      </c>
      <c r="W43" s="35" t="s">
        <v>948</v>
      </c>
      <c r="Y43" s="119">
        <v>43976</v>
      </c>
      <c r="Z43" s="36"/>
    </row>
    <row r="44" spans="1:26" ht="52.5" x14ac:dyDescent="0.45">
      <c r="A44" s="36" t="s">
        <v>911</v>
      </c>
      <c r="B44" s="35" t="s">
        <v>33</v>
      </c>
      <c r="C44" s="35" t="s">
        <v>912</v>
      </c>
      <c r="D44" s="36" t="s">
        <v>913</v>
      </c>
      <c r="E44" s="35" t="s">
        <v>1774</v>
      </c>
      <c r="F44" s="35" t="s">
        <v>1909</v>
      </c>
      <c r="G44" s="119"/>
      <c r="I44" s="119">
        <v>43875</v>
      </c>
      <c r="J44" s="35" t="s">
        <v>914</v>
      </c>
      <c r="K44" s="125" t="str">
        <f>HYPERLINK(Table14[[#This Row],[URL-not hyperlinked]])</f>
        <v>http://www.chictr.org.cn/showproj.aspx?proj=49387</v>
      </c>
      <c r="L44" s="36" t="s">
        <v>879</v>
      </c>
      <c r="M44" s="36" t="s">
        <v>121</v>
      </c>
      <c r="N44" s="36" t="s">
        <v>889</v>
      </c>
      <c r="O44" s="36" t="s">
        <v>915</v>
      </c>
      <c r="P44" s="35" t="s">
        <v>916</v>
      </c>
      <c r="Q44" s="35">
        <v>0</v>
      </c>
      <c r="R44" s="35">
        <v>18</v>
      </c>
      <c r="S44" s="35" t="s">
        <v>137</v>
      </c>
      <c r="T44" s="35" t="s">
        <v>917</v>
      </c>
      <c r="U44" s="119">
        <v>43875</v>
      </c>
      <c r="V44" s="35" t="s">
        <v>918</v>
      </c>
      <c r="W44" s="35">
        <v>0</v>
      </c>
      <c r="Y44" s="119">
        <v>43976</v>
      </c>
      <c r="Z44" s="36"/>
    </row>
    <row r="45" spans="1:26" ht="39.4" x14ac:dyDescent="0.45">
      <c r="A45" s="36" t="s">
        <v>1172</v>
      </c>
      <c r="B45" s="35" t="s">
        <v>33</v>
      </c>
      <c r="C45" s="35" t="s">
        <v>920</v>
      </c>
      <c r="D45" s="36" t="s">
        <v>1014</v>
      </c>
      <c r="E45" s="35" t="s">
        <v>1775</v>
      </c>
      <c r="F45" s="35" t="s">
        <v>1910</v>
      </c>
      <c r="G45" s="119"/>
      <c r="I45" s="119">
        <v>43917</v>
      </c>
      <c r="J45" s="35" t="s">
        <v>1173</v>
      </c>
      <c r="K45" s="125" t="str">
        <f>HYPERLINK(Table14[[#This Row],[URL-not hyperlinked]])</f>
        <v>http://www.chictr.org.cn/showproj.aspx?proj=51629</v>
      </c>
      <c r="L45" s="36" t="s">
        <v>879</v>
      </c>
      <c r="M45" s="36" t="s">
        <v>121</v>
      </c>
      <c r="N45" s="36" t="s">
        <v>923</v>
      </c>
      <c r="O45" s="36" t="s">
        <v>899</v>
      </c>
      <c r="P45" s="35" t="s">
        <v>1174</v>
      </c>
      <c r="Q45" s="35">
        <v>0</v>
      </c>
      <c r="R45" s="35">
        <v>18</v>
      </c>
      <c r="S45" s="35" t="s">
        <v>137</v>
      </c>
      <c r="T45" s="35" t="s">
        <v>1175</v>
      </c>
      <c r="U45" s="119">
        <v>43906</v>
      </c>
      <c r="V45" s="35" t="s">
        <v>1176</v>
      </c>
      <c r="W45" s="35" t="s">
        <v>122</v>
      </c>
      <c r="Y45" s="119">
        <v>43976</v>
      </c>
      <c r="Z45" s="36"/>
    </row>
    <row r="46" spans="1:26" ht="105" x14ac:dyDescent="0.45">
      <c r="A46" s="36" t="s">
        <v>1198</v>
      </c>
      <c r="B46" s="35" t="s">
        <v>847</v>
      </c>
      <c r="C46" s="35" t="s">
        <v>1199</v>
      </c>
      <c r="D46" s="36" t="s">
        <v>1200</v>
      </c>
      <c r="E46" s="35" t="s">
        <v>1776</v>
      </c>
      <c r="F46" s="35" t="s">
        <v>1911</v>
      </c>
      <c r="G46" s="119"/>
      <c r="I46" s="119">
        <v>43986</v>
      </c>
      <c r="J46" s="35" t="s">
        <v>1201</v>
      </c>
      <c r="K46" s="125" t="str">
        <f>HYPERLINK(Table14[[#This Row],[URL-not hyperlinked]])</f>
        <v>http://www.chictr.org.cn/showproj.aspx?proj=52037</v>
      </c>
      <c r="L46" s="36" t="s">
        <v>879</v>
      </c>
      <c r="M46" s="36" t="s">
        <v>121</v>
      </c>
      <c r="N46" s="36" t="s">
        <v>923</v>
      </c>
      <c r="O46" s="36" t="s">
        <v>899</v>
      </c>
      <c r="P46" s="35" t="s">
        <v>1202</v>
      </c>
      <c r="Q46" s="35">
        <v>18</v>
      </c>
      <c r="R46" s="35">
        <v>50</v>
      </c>
      <c r="S46" s="35" t="s">
        <v>137</v>
      </c>
      <c r="T46" s="35" t="s">
        <v>1203</v>
      </c>
      <c r="U46" s="119">
        <v>43927</v>
      </c>
      <c r="V46" s="35" t="s">
        <v>1204</v>
      </c>
      <c r="W46" s="35" t="s">
        <v>948</v>
      </c>
      <c r="Y46" s="119">
        <v>43976</v>
      </c>
      <c r="Z46" s="36"/>
    </row>
    <row r="47" spans="1:26" ht="65.650000000000006" x14ac:dyDescent="0.45">
      <c r="A47" s="36" t="s">
        <v>1218</v>
      </c>
      <c r="B47" s="35" t="s">
        <v>33</v>
      </c>
      <c r="C47" s="35" t="s">
        <v>920</v>
      </c>
      <c r="D47" s="36" t="s">
        <v>1219</v>
      </c>
      <c r="E47" s="35" t="s">
        <v>1777</v>
      </c>
      <c r="F47" s="35" t="s">
        <v>1912</v>
      </c>
      <c r="G47" s="119"/>
      <c r="I47" s="119">
        <v>43935</v>
      </c>
      <c r="J47" s="35" t="s">
        <v>1220</v>
      </c>
      <c r="K47" s="125" t="str">
        <f>HYPERLINK(Table14[[#This Row],[URL-not hyperlinked]])</f>
        <v>http://www.chictr.org.cn/showproj.aspx?proj=52353</v>
      </c>
      <c r="L47" s="36" t="s">
        <v>879</v>
      </c>
      <c r="M47" s="36" t="s">
        <v>121</v>
      </c>
      <c r="N47" s="36" t="s">
        <v>923</v>
      </c>
      <c r="O47" s="36" t="s">
        <v>1221</v>
      </c>
      <c r="P47" s="35" t="s">
        <v>1125</v>
      </c>
      <c r="Q47" s="35">
        <v>0</v>
      </c>
      <c r="R47" s="35">
        <v>100</v>
      </c>
      <c r="S47" s="35" t="s">
        <v>856</v>
      </c>
      <c r="T47" s="35" t="s">
        <v>1222</v>
      </c>
      <c r="U47" s="119">
        <v>43983</v>
      </c>
      <c r="V47" s="35" t="s">
        <v>1223</v>
      </c>
      <c r="W47" s="35" t="s">
        <v>122</v>
      </c>
      <c r="Y47" s="119">
        <v>43976</v>
      </c>
      <c r="Z47" s="36"/>
    </row>
    <row r="48" spans="1:26" ht="65.650000000000006" x14ac:dyDescent="0.45">
      <c r="A48" s="36" t="s">
        <v>1224</v>
      </c>
      <c r="B48" s="35" t="s">
        <v>847</v>
      </c>
      <c r="C48" s="35" t="s">
        <v>920</v>
      </c>
      <c r="D48" s="36" t="s">
        <v>1225</v>
      </c>
      <c r="E48" s="35" t="s">
        <v>1778</v>
      </c>
      <c r="F48" s="35" t="s">
        <v>1913</v>
      </c>
      <c r="G48" s="119"/>
      <c r="I48" s="119">
        <v>43937</v>
      </c>
      <c r="J48" s="35" t="s">
        <v>1226</v>
      </c>
      <c r="K48" s="125" t="str">
        <f>HYPERLINK(Table14[[#This Row],[URL-not hyperlinked]])</f>
        <v>http://www.chictr.org.cn/showproj.aspx?proj=52365</v>
      </c>
      <c r="L48" s="36" t="s">
        <v>879</v>
      </c>
      <c r="M48" s="36" t="s">
        <v>121</v>
      </c>
      <c r="N48" s="36" t="s">
        <v>923</v>
      </c>
      <c r="O48" s="36" t="s">
        <v>113</v>
      </c>
      <c r="P48" s="35" t="s">
        <v>1227</v>
      </c>
      <c r="S48" s="35" t="s">
        <v>137</v>
      </c>
      <c r="T48" s="35" t="s">
        <v>1228</v>
      </c>
      <c r="U48" s="119">
        <v>43936</v>
      </c>
      <c r="V48" s="35" t="s">
        <v>1229</v>
      </c>
      <c r="W48" s="35" t="s">
        <v>948</v>
      </c>
      <c r="Y48" s="119">
        <v>43976</v>
      </c>
      <c r="Z48" s="36"/>
    </row>
    <row r="49" spans="1:26" ht="65.650000000000006" x14ac:dyDescent="0.45">
      <c r="A49" s="36" t="s">
        <v>1224</v>
      </c>
      <c r="B49" s="35" t="s">
        <v>847</v>
      </c>
      <c r="C49" s="35" t="s">
        <v>920</v>
      </c>
      <c r="D49" s="36" t="s">
        <v>1225</v>
      </c>
      <c r="E49" s="35" t="s">
        <v>1778</v>
      </c>
      <c r="F49" s="35" t="s">
        <v>1913</v>
      </c>
      <c r="G49" s="119"/>
      <c r="I49" s="119">
        <v>43937</v>
      </c>
      <c r="J49" s="35" t="s">
        <v>1226</v>
      </c>
      <c r="K49" s="125" t="str">
        <f>HYPERLINK(Table14[[#This Row],[URL-not hyperlinked]])</f>
        <v>http://www.chictr.org.cn/showproj.aspx?proj=52365</v>
      </c>
      <c r="L49" s="36" t="s">
        <v>879</v>
      </c>
      <c r="M49" s="36" t="s">
        <v>121</v>
      </c>
      <c r="N49" s="36" t="s">
        <v>923</v>
      </c>
      <c r="O49" s="36" t="s">
        <v>113</v>
      </c>
      <c r="P49" s="35" t="s">
        <v>1227</v>
      </c>
      <c r="S49" s="35" t="s">
        <v>137</v>
      </c>
      <c r="T49" s="35" t="s">
        <v>1228</v>
      </c>
      <c r="U49" s="119">
        <v>43936</v>
      </c>
      <c r="V49" s="35" t="s">
        <v>1229</v>
      </c>
      <c r="W49" s="35" t="s">
        <v>948</v>
      </c>
      <c r="Y49" s="119">
        <v>43976</v>
      </c>
      <c r="Z49" s="36"/>
    </row>
    <row r="50" spans="1:26" ht="65.650000000000006" x14ac:dyDescent="0.45">
      <c r="A50" s="36" t="s">
        <v>846</v>
      </c>
      <c r="B50" s="35" t="s">
        <v>847</v>
      </c>
      <c r="C50" s="35" t="s">
        <v>848</v>
      </c>
      <c r="D50" s="36" t="s">
        <v>849</v>
      </c>
      <c r="E50" s="35" t="s">
        <v>1779</v>
      </c>
      <c r="F50" s="35" t="s">
        <v>1914</v>
      </c>
      <c r="G50" s="119"/>
      <c r="I50" s="119">
        <v>43927</v>
      </c>
      <c r="J50" s="124" t="s">
        <v>850</v>
      </c>
      <c r="K50" s="125" t="str">
        <f>HYPERLINK(Table14[[#This Row],[URL-not hyperlinked]])</f>
        <v>https://anzctr.org.au/ACTRN12620000449932.aspx</v>
      </c>
      <c r="L50" s="36" t="s">
        <v>851</v>
      </c>
      <c r="M50" s="36" t="s">
        <v>203</v>
      </c>
      <c r="N50" s="36" t="s">
        <v>130</v>
      </c>
      <c r="O50" s="36" t="s">
        <v>852</v>
      </c>
      <c r="P50" s="35" t="s">
        <v>853</v>
      </c>
      <c r="Q50" s="35" t="s">
        <v>854</v>
      </c>
      <c r="R50" s="35" t="s">
        <v>855</v>
      </c>
      <c r="S50" s="35" t="s">
        <v>856</v>
      </c>
      <c r="T50" s="35" t="s">
        <v>857</v>
      </c>
      <c r="U50" s="119">
        <v>44108</v>
      </c>
      <c r="V50" s="35">
        <v>200</v>
      </c>
      <c r="W50" s="35" t="s">
        <v>202</v>
      </c>
      <c r="Y50" s="119">
        <v>43976</v>
      </c>
      <c r="Z50" s="36"/>
    </row>
    <row r="51" spans="1:26" ht="52.5" x14ac:dyDescent="0.45">
      <c r="A51" s="36" t="s">
        <v>1121</v>
      </c>
      <c r="B51" s="35" t="s">
        <v>33</v>
      </c>
      <c r="C51" s="35" t="s">
        <v>1122</v>
      </c>
      <c r="D51" s="36" t="s">
        <v>1123</v>
      </c>
      <c r="E51" s="35" t="s">
        <v>1780</v>
      </c>
      <c r="F51" s="35" t="s">
        <v>1915</v>
      </c>
      <c r="G51" s="119"/>
      <c r="I51" s="119">
        <v>43906</v>
      </c>
      <c r="J51" s="35" t="s">
        <v>1124</v>
      </c>
      <c r="K51" s="125" t="str">
        <f>HYPERLINK(Table14[[#This Row],[URL-not hyperlinked]])</f>
        <v>http://www.chictr.org.cn/showproj.aspx?proj=51064</v>
      </c>
      <c r="L51" s="36" t="s">
        <v>879</v>
      </c>
      <c r="M51" s="36" t="s">
        <v>121</v>
      </c>
      <c r="N51" s="36" t="s">
        <v>923</v>
      </c>
      <c r="O51" s="36" t="s">
        <v>899</v>
      </c>
      <c r="P51" s="35" t="s">
        <v>1125</v>
      </c>
      <c r="Q51" s="35">
        <v>0</v>
      </c>
      <c r="R51" s="35">
        <v>100</v>
      </c>
      <c r="S51" s="35" t="s">
        <v>856</v>
      </c>
      <c r="T51" s="35" t="s">
        <v>1126</v>
      </c>
      <c r="U51" s="119">
        <v>43899</v>
      </c>
      <c r="V51" s="35" t="s">
        <v>1072</v>
      </c>
      <c r="W51" s="35" t="s">
        <v>948</v>
      </c>
      <c r="Y51" s="119">
        <v>43976</v>
      </c>
      <c r="Z51" s="36"/>
    </row>
    <row r="52" spans="1:26" ht="39.4" x14ac:dyDescent="0.45">
      <c r="A52" s="36" t="s">
        <v>1115</v>
      </c>
      <c r="B52" s="35" t="s">
        <v>847</v>
      </c>
      <c r="C52" s="35" t="s">
        <v>920</v>
      </c>
      <c r="D52" s="36" t="s">
        <v>1116</v>
      </c>
      <c r="E52" s="35" t="s">
        <v>1781</v>
      </c>
      <c r="F52" s="35" t="s">
        <v>1916</v>
      </c>
      <c r="G52" s="119"/>
      <c r="I52" s="119">
        <v>43906</v>
      </c>
      <c r="J52" s="35" t="s">
        <v>1117</v>
      </c>
      <c r="K52" s="125" t="str">
        <f>HYPERLINK(Table14[[#This Row],[URL-not hyperlinked]])</f>
        <v>http://www.chictr.org.cn/showproj.aspx?proj=49933</v>
      </c>
      <c r="L52" s="36" t="s">
        <v>879</v>
      </c>
      <c r="M52" s="36" t="s">
        <v>121</v>
      </c>
      <c r="N52" s="36" t="s">
        <v>923</v>
      </c>
      <c r="O52" s="36" t="s">
        <v>899</v>
      </c>
      <c r="P52" s="35" t="s">
        <v>1118</v>
      </c>
      <c r="S52" s="35" t="s">
        <v>137</v>
      </c>
      <c r="T52" s="35" t="s">
        <v>1119</v>
      </c>
      <c r="U52" s="119">
        <v>43862</v>
      </c>
      <c r="V52" s="35" t="s">
        <v>1120</v>
      </c>
      <c r="W52" s="35" t="s">
        <v>948</v>
      </c>
      <c r="Y52" s="119">
        <v>43976</v>
      </c>
      <c r="Z52" s="36"/>
    </row>
    <row r="53" spans="1:26" ht="39.4" x14ac:dyDescent="0.45">
      <c r="A53" s="36" t="s">
        <v>1115</v>
      </c>
      <c r="B53" s="35" t="s">
        <v>847</v>
      </c>
      <c r="C53" s="35" t="s">
        <v>920</v>
      </c>
      <c r="D53" s="36" t="s">
        <v>1116</v>
      </c>
      <c r="E53" s="35" t="s">
        <v>1781</v>
      </c>
      <c r="F53" s="35" t="s">
        <v>1916</v>
      </c>
      <c r="G53" s="119"/>
      <c r="I53" s="119">
        <v>43906</v>
      </c>
      <c r="J53" s="35" t="s">
        <v>1117</v>
      </c>
      <c r="K53" s="125" t="str">
        <f>HYPERLINK(Table14[[#This Row],[URL-not hyperlinked]])</f>
        <v>http://www.chictr.org.cn/showproj.aspx?proj=49933</v>
      </c>
      <c r="L53" s="36" t="s">
        <v>879</v>
      </c>
      <c r="M53" s="36" t="s">
        <v>121</v>
      </c>
      <c r="N53" s="36" t="s">
        <v>923</v>
      </c>
      <c r="O53" s="36" t="s">
        <v>899</v>
      </c>
      <c r="P53" s="35" t="s">
        <v>1118</v>
      </c>
      <c r="S53" s="35" t="s">
        <v>137</v>
      </c>
      <c r="T53" s="35" t="s">
        <v>1119</v>
      </c>
      <c r="U53" s="119">
        <v>43862</v>
      </c>
      <c r="V53" s="35" t="s">
        <v>1120</v>
      </c>
      <c r="W53" s="35" t="s">
        <v>948</v>
      </c>
      <c r="Y53" s="119">
        <v>43976</v>
      </c>
      <c r="Z53" s="36"/>
    </row>
    <row r="54" spans="1:26" ht="39.4" x14ac:dyDescent="0.45">
      <c r="A54" s="36" t="s">
        <v>955</v>
      </c>
      <c r="B54" s="35" t="s">
        <v>33</v>
      </c>
      <c r="C54" s="35" t="s">
        <v>920</v>
      </c>
      <c r="D54" s="36" t="s">
        <v>956</v>
      </c>
      <c r="E54" s="35" t="s">
        <v>1782</v>
      </c>
      <c r="F54" s="35" t="s">
        <v>1917</v>
      </c>
      <c r="G54" s="119"/>
      <c r="I54" s="119">
        <v>43878</v>
      </c>
      <c r="J54" s="35" t="s">
        <v>957</v>
      </c>
      <c r="K54" s="125" t="str">
        <f>HYPERLINK(Table14[[#This Row],[URL-not hyperlinked]])</f>
        <v>http://www.chictr.org.cn/showproj.aspx?proj=49630</v>
      </c>
      <c r="L54" s="36" t="s">
        <v>879</v>
      </c>
      <c r="M54" s="36" t="s">
        <v>121</v>
      </c>
      <c r="N54" s="36" t="s">
        <v>923</v>
      </c>
      <c r="O54" s="36" t="s">
        <v>899</v>
      </c>
      <c r="P54" s="35" t="s">
        <v>958</v>
      </c>
      <c r="Q54" s="35">
        <v>0</v>
      </c>
      <c r="R54" s="35">
        <v>79</v>
      </c>
      <c r="S54" s="35" t="s">
        <v>856</v>
      </c>
      <c r="T54" s="35" t="s">
        <v>959</v>
      </c>
      <c r="U54" s="119">
        <v>43878</v>
      </c>
      <c r="V54" s="35" t="s">
        <v>960</v>
      </c>
      <c r="W54" s="35" t="s">
        <v>948</v>
      </c>
      <c r="Y54" s="119">
        <v>43976</v>
      </c>
      <c r="Z54" s="36"/>
    </row>
    <row r="55" spans="1:26" ht="52.5" x14ac:dyDescent="0.45">
      <c r="A55" s="36" t="s">
        <v>1257</v>
      </c>
      <c r="B55" s="35" t="s">
        <v>33</v>
      </c>
      <c r="C55" s="35" t="s">
        <v>1258</v>
      </c>
      <c r="D55" s="36" t="s">
        <v>1259</v>
      </c>
      <c r="E55" s="35" t="s">
        <v>1783</v>
      </c>
      <c r="F55" s="35" t="s">
        <v>1918</v>
      </c>
      <c r="G55" s="119"/>
      <c r="I55" s="119">
        <v>44109</v>
      </c>
      <c r="J55" s="35" t="s">
        <v>1260</v>
      </c>
      <c r="K55" s="125" t="str">
        <f>HYPERLINK(Table14[[#This Row],[URL-not hyperlinked]])</f>
        <v>http://www.chictr.org.cn/showproj.aspx?proj=53228</v>
      </c>
      <c r="L55" s="36" t="s">
        <v>879</v>
      </c>
      <c r="M55" s="36" t="s">
        <v>121</v>
      </c>
      <c r="N55" s="36" t="s">
        <v>923</v>
      </c>
      <c r="O55" s="36" t="s">
        <v>907</v>
      </c>
      <c r="P55" s="35" t="s">
        <v>1261</v>
      </c>
      <c r="Q55" s="35">
        <v>2</v>
      </c>
      <c r="R55" s="35">
        <v>80</v>
      </c>
      <c r="S55" s="35" t="s">
        <v>856</v>
      </c>
      <c r="T55" s="35" t="s">
        <v>1262</v>
      </c>
      <c r="U55" s="119">
        <v>43859</v>
      </c>
      <c r="V55" s="35" t="s">
        <v>1263</v>
      </c>
      <c r="W55" s="35">
        <v>0</v>
      </c>
      <c r="Y55" s="119">
        <v>43976</v>
      </c>
      <c r="Z55" s="36"/>
    </row>
    <row r="56" spans="1:26" ht="78.75" x14ac:dyDescent="0.45">
      <c r="A56" s="36" t="s">
        <v>1046</v>
      </c>
      <c r="B56" s="35" t="s">
        <v>33</v>
      </c>
      <c r="C56" s="35" t="s">
        <v>1047</v>
      </c>
      <c r="D56" s="36" t="s">
        <v>1048</v>
      </c>
      <c r="E56" s="35" t="s">
        <v>1784</v>
      </c>
      <c r="F56" s="35" t="s">
        <v>1919</v>
      </c>
      <c r="G56" s="119"/>
      <c r="I56" s="119">
        <v>44077</v>
      </c>
      <c r="J56" s="35" t="s">
        <v>1049</v>
      </c>
      <c r="K56" s="125" t="str">
        <f>HYPERLINK(Table14[[#This Row],[URL-not hyperlinked]])</f>
        <v>http://www.chictr.org.cn/showproj.aspx?proj=50763</v>
      </c>
      <c r="L56" s="36" t="s">
        <v>879</v>
      </c>
      <c r="M56" s="36" t="s">
        <v>121</v>
      </c>
      <c r="N56" s="36" t="s">
        <v>889</v>
      </c>
      <c r="O56" s="36" t="s">
        <v>890</v>
      </c>
      <c r="P56" s="35" t="s">
        <v>1050</v>
      </c>
      <c r="Q56" s="35">
        <v>2</v>
      </c>
      <c r="R56" s="35">
        <v>65</v>
      </c>
      <c r="S56" s="35" t="s">
        <v>856</v>
      </c>
      <c r="T56" s="35" t="s">
        <v>1051</v>
      </c>
      <c r="U56" s="119">
        <v>43906</v>
      </c>
      <c r="V56" s="35" t="s">
        <v>1052</v>
      </c>
      <c r="W56" s="35">
        <v>0</v>
      </c>
      <c r="Y56" s="119">
        <v>43976</v>
      </c>
      <c r="Z56" s="36"/>
    </row>
    <row r="57" spans="1:26" ht="196.9" x14ac:dyDescent="0.45">
      <c r="A57" s="36" t="s">
        <v>1680</v>
      </c>
      <c r="B57" s="35" t="s">
        <v>33</v>
      </c>
      <c r="C57" s="35" t="s">
        <v>1681</v>
      </c>
      <c r="D57" s="36" t="s">
        <v>1682</v>
      </c>
      <c r="E57" s="35" t="s">
        <v>1785</v>
      </c>
      <c r="F57" s="35" t="s">
        <v>1920</v>
      </c>
      <c r="G57" s="119"/>
      <c r="I57" s="119">
        <v>43929</v>
      </c>
      <c r="J57" s="124" t="s">
        <v>1683</v>
      </c>
      <c r="K57" s="125" t="str">
        <f>HYPERLINK(Table14[[#This Row],[URL-not hyperlinked]])</f>
        <v>http://www.ensaiosclinicos.gov.br/rg/RBR-3cbs3w/</v>
      </c>
      <c r="L57" s="36" t="s">
        <v>1684</v>
      </c>
      <c r="M57" s="36" t="s">
        <v>1738</v>
      </c>
      <c r="N57" s="36" t="s">
        <v>1686</v>
      </c>
      <c r="O57" s="36" t="s">
        <v>1687</v>
      </c>
      <c r="P57" s="35" t="s">
        <v>1688</v>
      </c>
      <c r="Q57" s="35">
        <v>18</v>
      </c>
      <c r="R57" s="35">
        <v>0</v>
      </c>
      <c r="S57" s="35" t="s">
        <v>856</v>
      </c>
      <c r="T57" s="35" t="s">
        <v>1689</v>
      </c>
      <c r="U57" s="119">
        <v>44108</v>
      </c>
      <c r="V57" s="35">
        <v>1300</v>
      </c>
      <c r="W57" s="35">
        <v>3</v>
      </c>
      <c r="Y57" s="119">
        <v>43976</v>
      </c>
      <c r="Z57" s="36"/>
    </row>
    <row r="58" spans="1:26" ht="26.25" x14ac:dyDescent="0.45">
      <c r="A58" s="36" t="s">
        <v>1096</v>
      </c>
      <c r="B58" s="35" t="s">
        <v>33</v>
      </c>
      <c r="C58" s="35" t="s">
        <v>1097</v>
      </c>
      <c r="D58" s="36" t="s">
        <v>1098</v>
      </c>
      <c r="E58" s="35" t="s">
        <v>1786</v>
      </c>
      <c r="F58" s="35" t="s">
        <v>1881</v>
      </c>
      <c r="G58" s="119"/>
      <c r="I58" s="119">
        <v>43905</v>
      </c>
      <c r="J58" s="35" t="s">
        <v>1099</v>
      </c>
      <c r="K58" s="125" t="str">
        <f>HYPERLINK(Table14[[#This Row],[URL-not hyperlinked]])</f>
        <v>http://www.chictr.org.cn/showproj.aspx?proj=51037</v>
      </c>
      <c r="L58" s="36" t="s">
        <v>879</v>
      </c>
      <c r="M58" s="36" t="s">
        <v>121</v>
      </c>
      <c r="N58" s="36" t="s">
        <v>923</v>
      </c>
      <c r="O58" s="36" t="s">
        <v>899</v>
      </c>
      <c r="P58" s="35" t="s">
        <v>1100</v>
      </c>
      <c r="Q58" s="35">
        <v>0</v>
      </c>
      <c r="R58" s="35">
        <v>86</v>
      </c>
      <c r="S58" s="35" t="s">
        <v>856</v>
      </c>
      <c r="T58" s="35" t="s">
        <v>1101</v>
      </c>
      <c r="U58" s="119">
        <v>43861</v>
      </c>
      <c r="V58" s="35" t="s">
        <v>1102</v>
      </c>
      <c r="W58" s="35" t="s">
        <v>122</v>
      </c>
      <c r="Y58" s="119">
        <v>43976</v>
      </c>
      <c r="Z58" s="36"/>
    </row>
    <row r="59" spans="1:26" ht="52.5" x14ac:dyDescent="0.45">
      <c r="A59" s="36" t="s">
        <v>941</v>
      </c>
      <c r="B59" s="35" t="s">
        <v>33</v>
      </c>
      <c r="C59" s="35" t="s">
        <v>942</v>
      </c>
      <c r="D59" s="36" t="s">
        <v>943</v>
      </c>
      <c r="E59" s="35" t="s">
        <v>1787</v>
      </c>
      <c r="F59" s="35" t="s">
        <v>1897</v>
      </c>
      <c r="G59" s="119"/>
      <c r="I59" s="119">
        <v>43876</v>
      </c>
      <c r="J59" s="35" t="s">
        <v>944</v>
      </c>
      <c r="K59" s="125" t="str">
        <f>HYPERLINK(Table14[[#This Row],[URL-not hyperlinked]])</f>
        <v>http://www.chictr.org.cn/showproj.aspx?proj=49520</v>
      </c>
      <c r="L59" s="36" t="s">
        <v>879</v>
      </c>
      <c r="M59" s="36" t="s">
        <v>121</v>
      </c>
      <c r="N59" s="36" t="s">
        <v>923</v>
      </c>
      <c r="O59" s="36" t="s">
        <v>899</v>
      </c>
      <c r="P59" s="35" t="s">
        <v>945</v>
      </c>
      <c r="Q59" s="35">
        <v>0</v>
      </c>
      <c r="R59" s="35">
        <v>90</v>
      </c>
      <c r="S59" s="35" t="s">
        <v>856</v>
      </c>
      <c r="T59" s="35" t="s">
        <v>946</v>
      </c>
      <c r="U59" s="119">
        <v>43876</v>
      </c>
      <c r="V59" s="35" t="s">
        <v>947</v>
      </c>
      <c r="W59" s="35" t="s">
        <v>948</v>
      </c>
      <c r="Y59" s="119">
        <v>43976</v>
      </c>
      <c r="Z59" s="36"/>
    </row>
    <row r="60" spans="1:26" ht="26.25" x14ac:dyDescent="0.45">
      <c r="A60" s="36" t="s">
        <v>919</v>
      </c>
      <c r="B60" s="35" t="s">
        <v>33</v>
      </c>
      <c r="C60" s="35" t="s">
        <v>920</v>
      </c>
      <c r="D60" s="36" t="s">
        <v>921</v>
      </c>
      <c r="E60" s="35" t="s">
        <v>1788</v>
      </c>
      <c r="F60" s="35" t="s">
        <v>1921</v>
      </c>
      <c r="G60" s="119"/>
      <c r="I60" s="119">
        <v>43875</v>
      </c>
      <c r="J60" s="35" t="s">
        <v>922</v>
      </c>
      <c r="K60" s="125" t="str">
        <f>HYPERLINK(Table14[[#This Row],[URL-not hyperlinked]])</f>
        <v>http://www.chictr.org.cn/showproj.aspx?proj=49492</v>
      </c>
      <c r="L60" s="36" t="s">
        <v>879</v>
      </c>
      <c r="M60" s="36" t="s">
        <v>121</v>
      </c>
      <c r="N60" s="36" t="s">
        <v>923</v>
      </c>
      <c r="O60" s="36" t="s">
        <v>899</v>
      </c>
      <c r="P60" s="35" t="s">
        <v>924</v>
      </c>
      <c r="Q60" s="35">
        <v>1</v>
      </c>
      <c r="R60" s="35">
        <v>90</v>
      </c>
      <c r="T60" s="35" t="s">
        <v>925</v>
      </c>
      <c r="U60" s="119">
        <v>43862</v>
      </c>
      <c r="V60" s="35" t="s">
        <v>926</v>
      </c>
      <c r="W60" s="35" t="s">
        <v>122</v>
      </c>
      <c r="Y60" s="119">
        <v>43976</v>
      </c>
      <c r="Z60" s="36"/>
    </row>
    <row r="61" spans="1:26" ht="39.4" x14ac:dyDescent="0.45">
      <c r="A61" s="36" t="s">
        <v>961</v>
      </c>
      <c r="B61" s="35" t="s">
        <v>33</v>
      </c>
      <c r="C61" s="35" t="s">
        <v>962</v>
      </c>
      <c r="D61" s="36" t="s">
        <v>963</v>
      </c>
      <c r="E61" s="35" t="s">
        <v>1789</v>
      </c>
      <c r="F61" s="35" t="s">
        <v>1897</v>
      </c>
      <c r="G61" s="119"/>
      <c r="I61" s="119">
        <v>43878</v>
      </c>
      <c r="J61" s="35" t="s">
        <v>964</v>
      </c>
      <c r="K61" s="125" t="str">
        <f>HYPERLINK(Table14[[#This Row],[URL-not hyperlinked]])</f>
        <v>http://www.chictr.org.cn/showproj.aspx?proj=49636</v>
      </c>
      <c r="L61" s="36" t="s">
        <v>879</v>
      </c>
      <c r="M61" s="36" t="s">
        <v>121</v>
      </c>
      <c r="N61" s="36" t="s">
        <v>923</v>
      </c>
      <c r="O61" s="36" t="s">
        <v>907</v>
      </c>
      <c r="P61" s="35" t="s">
        <v>965</v>
      </c>
      <c r="Q61" s="35">
        <v>0</v>
      </c>
      <c r="R61" s="35">
        <v>1</v>
      </c>
      <c r="S61" s="35" t="s">
        <v>137</v>
      </c>
      <c r="T61" s="35" t="s">
        <v>966</v>
      </c>
      <c r="U61" s="119">
        <v>43855</v>
      </c>
      <c r="V61" s="35" t="s">
        <v>967</v>
      </c>
      <c r="W61" s="35" t="s">
        <v>122</v>
      </c>
      <c r="Y61" s="119">
        <v>43976</v>
      </c>
      <c r="Z61" s="36"/>
    </row>
    <row r="62" spans="1:26" ht="39.4" x14ac:dyDescent="0.45">
      <c r="A62" s="36" t="s">
        <v>961</v>
      </c>
      <c r="B62" s="35" t="s">
        <v>33</v>
      </c>
      <c r="C62" s="35" t="s">
        <v>962</v>
      </c>
      <c r="D62" s="36" t="s">
        <v>963</v>
      </c>
      <c r="E62" s="35" t="s">
        <v>1789</v>
      </c>
      <c r="F62" s="35" t="s">
        <v>1897</v>
      </c>
      <c r="G62" s="119"/>
      <c r="I62" s="119">
        <v>43878</v>
      </c>
      <c r="J62" s="35" t="s">
        <v>964</v>
      </c>
      <c r="K62" s="125" t="str">
        <f>HYPERLINK(Table14[[#This Row],[URL-not hyperlinked]])</f>
        <v>http://www.chictr.org.cn/showproj.aspx?proj=49636</v>
      </c>
      <c r="L62" s="36" t="s">
        <v>879</v>
      </c>
      <c r="M62" s="36" t="s">
        <v>121</v>
      </c>
      <c r="N62" s="36" t="s">
        <v>923</v>
      </c>
      <c r="O62" s="36" t="s">
        <v>907</v>
      </c>
      <c r="P62" s="35" t="s">
        <v>965</v>
      </c>
      <c r="Q62" s="35">
        <v>0</v>
      </c>
      <c r="R62" s="35">
        <v>1</v>
      </c>
      <c r="S62" s="35" t="s">
        <v>137</v>
      </c>
      <c r="T62" s="35" t="s">
        <v>966</v>
      </c>
      <c r="U62" s="119">
        <v>43855</v>
      </c>
      <c r="V62" s="35" t="s">
        <v>967</v>
      </c>
      <c r="W62" s="35" t="s">
        <v>122</v>
      </c>
      <c r="Y62" s="119">
        <v>43976</v>
      </c>
      <c r="Z62" s="36"/>
    </row>
    <row r="63" spans="1:26" ht="65.650000000000006" x14ac:dyDescent="0.45">
      <c r="A63" s="36" t="s">
        <v>1167</v>
      </c>
      <c r="B63" s="35" t="s">
        <v>33</v>
      </c>
      <c r="C63" s="35" t="s">
        <v>920</v>
      </c>
      <c r="D63" s="36" t="s">
        <v>1168</v>
      </c>
      <c r="E63" s="35" t="s">
        <v>1790</v>
      </c>
      <c r="F63" s="35" t="s">
        <v>1922</v>
      </c>
      <c r="G63" s="119"/>
      <c r="I63" s="119">
        <v>43915</v>
      </c>
      <c r="J63" s="35" t="s">
        <v>1169</v>
      </c>
      <c r="K63" s="125" t="str">
        <f>HYPERLINK(Table14[[#This Row],[URL-not hyperlinked]])</f>
        <v>http://www.chictr.org.cn/showproj.aspx?proj=51473</v>
      </c>
      <c r="L63" s="36" t="s">
        <v>879</v>
      </c>
      <c r="M63" s="36" t="s">
        <v>121</v>
      </c>
      <c r="N63" s="36" t="s">
        <v>923</v>
      </c>
      <c r="O63" s="36" t="s">
        <v>881</v>
      </c>
      <c r="P63" s="35" t="s">
        <v>1170</v>
      </c>
      <c r="Q63" s="35">
        <v>0</v>
      </c>
      <c r="R63" s="35">
        <v>100</v>
      </c>
      <c r="S63" s="35" t="s">
        <v>856</v>
      </c>
      <c r="T63" s="35" t="s">
        <v>1171</v>
      </c>
      <c r="U63" s="119">
        <v>43916</v>
      </c>
      <c r="V63" s="35" t="s">
        <v>947</v>
      </c>
      <c r="W63" s="35" t="s">
        <v>948</v>
      </c>
      <c r="Y63" s="119">
        <v>43976</v>
      </c>
      <c r="Z63" s="36"/>
    </row>
    <row r="64" spans="1:26" ht="39.4" x14ac:dyDescent="0.45">
      <c r="A64" s="36" t="s">
        <v>1077</v>
      </c>
      <c r="B64" s="35" t="s">
        <v>33</v>
      </c>
      <c r="C64" s="35" t="s">
        <v>1078</v>
      </c>
      <c r="D64" s="36" t="s">
        <v>1079</v>
      </c>
      <c r="E64" s="35" t="s">
        <v>1791</v>
      </c>
      <c r="F64" s="35" t="s">
        <v>1923</v>
      </c>
      <c r="G64" s="119"/>
      <c r="I64" s="119">
        <v>43904</v>
      </c>
      <c r="J64" s="35" t="s">
        <v>1080</v>
      </c>
      <c r="K64" s="125" t="str">
        <f>HYPERLINK(Table14[[#This Row],[URL-not hyperlinked]])</f>
        <v>http://www.chictr.org.cn/showproj.aspx?proj=50961</v>
      </c>
      <c r="L64" s="36" t="s">
        <v>879</v>
      </c>
      <c r="M64" s="36" t="s">
        <v>121</v>
      </c>
      <c r="N64" s="36" t="s">
        <v>898</v>
      </c>
      <c r="O64" s="36" t="s">
        <v>899</v>
      </c>
      <c r="P64" s="35" t="s">
        <v>1081</v>
      </c>
      <c r="Q64" s="35">
        <v>0</v>
      </c>
      <c r="R64" s="35">
        <v>100</v>
      </c>
      <c r="S64" s="35" t="s">
        <v>856</v>
      </c>
      <c r="T64" s="35" t="s">
        <v>1082</v>
      </c>
      <c r="U64" s="119">
        <v>43891</v>
      </c>
      <c r="V64" s="35" t="s">
        <v>1083</v>
      </c>
      <c r="W64" s="35">
        <v>0</v>
      </c>
      <c r="Y64" s="119">
        <v>43976</v>
      </c>
      <c r="Z64" s="36"/>
    </row>
    <row r="65" spans="1:26" ht="52.5" x14ac:dyDescent="0.45">
      <c r="A65" s="36" t="s">
        <v>968</v>
      </c>
      <c r="B65" s="35" t="s">
        <v>33</v>
      </c>
      <c r="C65" s="35" t="s">
        <v>920</v>
      </c>
      <c r="D65" s="36" t="s">
        <v>969</v>
      </c>
      <c r="E65" s="35" t="s">
        <v>1792</v>
      </c>
      <c r="F65" s="35" t="s">
        <v>1924</v>
      </c>
      <c r="G65" s="119"/>
      <c r="I65" s="119">
        <v>43882</v>
      </c>
      <c r="J65" s="35" t="s">
        <v>970</v>
      </c>
      <c r="K65" s="125" t="str">
        <f>HYPERLINK(Table14[[#This Row],[URL-not hyperlinked]])</f>
        <v>http://www.chictr.org.cn/showproj.aspx?proj=49816</v>
      </c>
      <c r="L65" s="36" t="s">
        <v>879</v>
      </c>
      <c r="M65" s="36" t="s">
        <v>121</v>
      </c>
      <c r="N65" s="36" t="s">
        <v>923</v>
      </c>
      <c r="O65" s="36" t="s">
        <v>899</v>
      </c>
      <c r="P65" s="35" t="s">
        <v>971</v>
      </c>
      <c r="Q65" s="35">
        <v>1</v>
      </c>
      <c r="R65" s="35">
        <v>90</v>
      </c>
      <c r="S65" s="35" t="s">
        <v>137</v>
      </c>
      <c r="T65" s="35" t="s">
        <v>972</v>
      </c>
      <c r="U65" s="119">
        <v>43871</v>
      </c>
      <c r="V65" s="35" t="s">
        <v>973</v>
      </c>
      <c r="W65" s="35">
        <v>0</v>
      </c>
      <c r="Y65" s="119">
        <v>43976</v>
      </c>
      <c r="Z65" s="36"/>
    </row>
    <row r="66" spans="1:26" ht="52.5" x14ac:dyDescent="0.45">
      <c r="A66" s="36" t="s">
        <v>1127</v>
      </c>
      <c r="B66" s="35" t="s">
        <v>33</v>
      </c>
      <c r="C66" s="35" t="s">
        <v>1128</v>
      </c>
      <c r="D66" s="36" t="s">
        <v>1129</v>
      </c>
      <c r="E66" s="35" t="s">
        <v>1794</v>
      </c>
      <c r="F66" s="35" t="s">
        <v>1925</v>
      </c>
      <c r="G66" s="119"/>
      <c r="I66" s="119">
        <v>43907</v>
      </c>
      <c r="J66" s="35" t="s">
        <v>1130</v>
      </c>
      <c r="K66" s="125" t="str">
        <f>HYPERLINK(Table14[[#This Row],[URL-not hyperlinked]])</f>
        <v>http://www.chictr.org.cn/showproj.aspx?proj=51139</v>
      </c>
      <c r="L66" s="36" t="s">
        <v>879</v>
      </c>
      <c r="M66" s="36" t="s">
        <v>121</v>
      </c>
      <c r="N66" s="36" t="s">
        <v>889</v>
      </c>
      <c r="O66" s="36" t="s">
        <v>890</v>
      </c>
      <c r="P66" s="35" t="s">
        <v>1131</v>
      </c>
      <c r="Q66" s="35">
        <v>0</v>
      </c>
      <c r="R66" s="35" t="s">
        <v>1132</v>
      </c>
      <c r="S66" s="35" t="s">
        <v>137</v>
      </c>
      <c r="T66" s="35" t="s">
        <v>1133</v>
      </c>
      <c r="U66" s="119">
        <v>43876</v>
      </c>
      <c r="V66" s="35" t="s">
        <v>1134</v>
      </c>
      <c r="W66" s="35">
        <v>0</v>
      </c>
      <c r="Y66" s="119">
        <v>43976</v>
      </c>
      <c r="Z66" s="36"/>
    </row>
    <row r="67" spans="1:26" ht="78.75" x14ac:dyDescent="0.45">
      <c r="A67" s="36" t="s">
        <v>927</v>
      </c>
      <c r="B67" s="35" t="s">
        <v>33</v>
      </c>
      <c r="C67" s="35" t="s">
        <v>928</v>
      </c>
      <c r="D67" s="36" t="s">
        <v>929</v>
      </c>
      <c r="E67" s="35" t="s">
        <v>1795</v>
      </c>
      <c r="F67" s="35" t="s">
        <v>1926</v>
      </c>
      <c r="G67" s="119"/>
      <c r="I67" s="119">
        <v>43875</v>
      </c>
      <c r="J67" s="35" t="s">
        <v>930</v>
      </c>
      <c r="K67" s="125" t="str">
        <f>HYPERLINK(Table14[[#This Row],[URL-not hyperlinked]])</f>
        <v>http://www.chictr.org.cn/showproj.aspx?proj=49306</v>
      </c>
      <c r="L67" s="36" t="s">
        <v>879</v>
      </c>
      <c r="M67" s="36" t="s">
        <v>121</v>
      </c>
      <c r="N67" s="36" t="s">
        <v>880</v>
      </c>
      <c r="O67" s="36" t="s">
        <v>915</v>
      </c>
      <c r="P67" s="35" t="s">
        <v>931</v>
      </c>
      <c r="Q67" s="35">
        <v>3</v>
      </c>
      <c r="R67" s="35">
        <v>85</v>
      </c>
      <c r="S67" s="35" t="s">
        <v>856</v>
      </c>
      <c r="T67" s="35" t="s">
        <v>932</v>
      </c>
      <c r="U67" s="119">
        <v>43875</v>
      </c>
      <c r="V67" s="35" t="s">
        <v>933</v>
      </c>
      <c r="W67" s="35" t="s">
        <v>122</v>
      </c>
      <c r="Y67" s="119">
        <v>43976</v>
      </c>
      <c r="Z67" s="36"/>
    </row>
    <row r="68" spans="1:26" ht="78.75" x14ac:dyDescent="0.45">
      <c r="A68" s="36" t="s">
        <v>1237</v>
      </c>
      <c r="B68" s="35" t="s">
        <v>33</v>
      </c>
      <c r="C68" s="35" t="s">
        <v>1238</v>
      </c>
      <c r="D68" s="36" t="s">
        <v>1239</v>
      </c>
      <c r="E68" s="35" t="s">
        <v>1796</v>
      </c>
      <c r="F68" s="35" t="s">
        <v>1927</v>
      </c>
      <c r="G68" s="119"/>
      <c r="I68" s="119">
        <v>43948</v>
      </c>
      <c r="J68" s="35" t="s">
        <v>1240</v>
      </c>
      <c r="K68" s="125" t="str">
        <f>HYPERLINK(Table14[[#This Row],[URL-not hyperlinked]])</f>
        <v>http://www.chictr.org.cn/showproj.aspx?proj=52988</v>
      </c>
      <c r="L68" s="36" t="s">
        <v>879</v>
      </c>
      <c r="M68" s="36" t="s">
        <v>121</v>
      </c>
      <c r="N68" s="36" t="s">
        <v>923</v>
      </c>
      <c r="O68" s="36" t="s">
        <v>915</v>
      </c>
      <c r="P68" s="35" t="s">
        <v>1241</v>
      </c>
      <c r="Q68" s="35">
        <v>0</v>
      </c>
      <c r="R68" s="35">
        <v>100</v>
      </c>
      <c r="S68" s="35" t="s">
        <v>856</v>
      </c>
      <c r="T68" s="35" t="s">
        <v>1242</v>
      </c>
      <c r="U68" s="119">
        <v>43966</v>
      </c>
      <c r="V68" s="35" t="s">
        <v>1243</v>
      </c>
      <c r="W68" s="35" t="s">
        <v>122</v>
      </c>
      <c r="Y68" s="119">
        <v>43976</v>
      </c>
      <c r="Z68" s="36"/>
    </row>
    <row r="69" spans="1:26" ht="91.9" x14ac:dyDescent="0.45">
      <c r="A69" s="36" t="s">
        <v>1244</v>
      </c>
      <c r="B69" s="35" t="s">
        <v>33</v>
      </c>
      <c r="C69" s="35" t="s">
        <v>1245</v>
      </c>
      <c r="D69" s="36" t="s">
        <v>1246</v>
      </c>
      <c r="E69" s="35" t="s">
        <v>1797</v>
      </c>
      <c r="F69" s="35" t="s">
        <v>1928</v>
      </c>
      <c r="G69" s="119"/>
      <c r="I69" s="119">
        <v>43950</v>
      </c>
      <c r="J69" s="35" t="s">
        <v>1247</v>
      </c>
      <c r="K69" s="125" t="str">
        <f>HYPERLINK(Table14[[#This Row],[URL-not hyperlinked]])</f>
        <v>http://www.chictr.org.cn/showproj.aspx?proj=53003</v>
      </c>
      <c r="L69" s="36" t="s">
        <v>879</v>
      </c>
      <c r="M69" s="36" t="s">
        <v>121</v>
      </c>
      <c r="N69" s="36" t="s">
        <v>889</v>
      </c>
      <c r="O69" s="36" t="s">
        <v>890</v>
      </c>
      <c r="P69" s="35" t="s">
        <v>1248</v>
      </c>
      <c r="Q69" s="35">
        <v>3</v>
      </c>
      <c r="S69" s="35" t="s">
        <v>137</v>
      </c>
      <c r="T69" s="35" t="s">
        <v>1249</v>
      </c>
      <c r="U69" s="119">
        <v>43950</v>
      </c>
      <c r="V69" s="35" t="s">
        <v>1250</v>
      </c>
      <c r="W69" s="120">
        <v>43832</v>
      </c>
      <c r="Y69" s="119">
        <v>43976</v>
      </c>
      <c r="Z69" s="36"/>
    </row>
    <row r="70" spans="1:26" ht="52.5" x14ac:dyDescent="0.45">
      <c r="A70" s="36" t="s">
        <v>885</v>
      </c>
      <c r="B70" s="35" t="s">
        <v>33</v>
      </c>
      <c r="C70" s="35" t="s">
        <v>886</v>
      </c>
      <c r="D70" s="36" t="s">
        <v>887</v>
      </c>
      <c r="E70" s="35" t="s">
        <v>1798</v>
      </c>
      <c r="F70" s="35" t="s">
        <v>1929</v>
      </c>
      <c r="G70" s="119"/>
      <c r="I70" s="119">
        <v>44014</v>
      </c>
      <c r="J70" s="35" t="s">
        <v>888</v>
      </c>
      <c r="K70" s="125" t="str">
        <f>HYPERLINK(Table14[[#This Row],[URL-not hyperlinked]])</f>
        <v>http://www.chictr.org.cn/showproj.aspx?proj=49146</v>
      </c>
      <c r="L70" s="36" t="s">
        <v>879</v>
      </c>
      <c r="M70" s="36" t="s">
        <v>121</v>
      </c>
      <c r="N70" s="36" t="s">
        <v>889</v>
      </c>
      <c r="O70" s="36" t="s">
        <v>890</v>
      </c>
      <c r="P70" s="35" t="s">
        <v>891</v>
      </c>
      <c r="Q70" s="35">
        <v>1</v>
      </c>
      <c r="R70" s="35">
        <v>99</v>
      </c>
      <c r="S70" s="35" t="s">
        <v>137</v>
      </c>
      <c r="T70" s="35" t="s">
        <v>892</v>
      </c>
      <c r="U70" s="119">
        <v>43855</v>
      </c>
      <c r="V70" s="35" t="s">
        <v>893</v>
      </c>
      <c r="W70" s="35">
        <v>0</v>
      </c>
      <c r="Y70" s="119">
        <v>43976</v>
      </c>
      <c r="Z70" s="36"/>
    </row>
    <row r="71" spans="1:26" ht="144.4" x14ac:dyDescent="0.45">
      <c r="A71" s="36" t="s">
        <v>1053</v>
      </c>
      <c r="B71" s="35" t="s">
        <v>33</v>
      </c>
      <c r="C71" s="35" t="s">
        <v>1054</v>
      </c>
      <c r="D71" s="36" t="s">
        <v>1055</v>
      </c>
      <c r="E71" s="35" t="s">
        <v>1799</v>
      </c>
      <c r="F71" s="35" t="s">
        <v>1930</v>
      </c>
      <c r="G71" s="119"/>
      <c r="I71" s="119">
        <v>44077</v>
      </c>
      <c r="J71" s="35" t="s">
        <v>1056</v>
      </c>
      <c r="K71" s="125" t="str">
        <f>HYPERLINK(Table14[[#This Row],[URL-not hyperlinked]])</f>
        <v>http://www.chictr.org.cn/showproj.aspx?proj=50572</v>
      </c>
      <c r="L71" s="36" t="s">
        <v>879</v>
      </c>
      <c r="M71" s="36" t="s">
        <v>121</v>
      </c>
      <c r="N71" s="36" t="s">
        <v>1057</v>
      </c>
      <c r="O71" s="36" t="s">
        <v>907</v>
      </c>
      <c r="P71" s="35" t="s">
        <v>1058</v>
      </c>
      <c r="Q71" s="35">
        <v>0</v>
      </c>
      <c r="R71" s="35">
        <v>18</v>
      </c>
      <c r="S71" s="35" t="s">
        <v>856</v>
      </c>
      <c r="T71" s="35" t="s">
        <v>1059</v>
      </c>
      <c r="U71" s="119">
        <v>43862</v>
      </c>
      <c r="V71" s="35" t="s">
        <v>1060</v>
      </c>
      <c r="W71" s="35">
        <v>0</v>
      </c>
      <c r="Y71" s="119">
        <v>43976</v>
      </c>
      <c r="Z71" s="36"/>
    </row>
    <row r="72" spans="1:26" ht="52.5" x14ac:dyDescent="0.45">
      <c r="A72" s="36" t="s">
        <v>1230</v>
      </c>
      <c r="B72" s="35" t="s">
        <v>33</v>
      </c>
      <c r="C72" s="35" t="s">
        <v>1231</v>
      </c>
      <c r="D72" s="36" t="s">
        <v>1232</v>
      </c>
      <c r="E72" s="35" t="s">
        <v>1800</v>
      </c>
      <c r="F72" s="35" t="s">
        <v>1931</v>
      </c>
      <c r="G72" s="119"/>
      <c r="I72" s="119">
        <v>43942</v>
      </c>
      <c r="J72" s="35" t="s">
        <v>1233</v>
      </c>
      <c r="K72" s="125" t="str">
        <f>HYPERLINK(Table14[[#This Row],[URL-not hyperlinked]])</f>
        <v>http://www.chictr.org.cn/showproj.aspx?proj=52694</v>
      </c>
      <c r="L72" s="36" t="s">
        <v>879</v>
      </c>
      <c r="M72" s="36" t="s">
        <v>121</v>
      </c>
      <c r="N72" s="36" t="s">
        <v>923</v>
      </c>
      <c r="O72" s="36" t="s">
        <v>113</v>
      </c>
      <c r="P72" s="35" t="s">
        <v>1234</v>
      </c>
      <c r="Q72" s="35">
        <v>0</v>
      </c>
      <c r="R72" s="35">
        <v>100</v>
      </c>
      <c r="S72" s="35" t="s">
        <v>856</v>
      </c>
      <c r="T72" s="35" t="s">
        <v>1235</v>
      </c>
      <c r="U72" s="119">
        <v>43943</v>
      </c>
      <c r="V72" s="35" t="s">
        <v>1236</v>
      </c>
      <c r="W72" s="35" t="s">
        <v>122</v>
      </c>
      <c r="Y72" s="119">
        <v>43976</v>
      </c>
      <c r="Z72" s="36"/>
    </row>
    <row r="73" spans="1:26" ht="39.4" x14ac:dyDescent="0.45">
      <c r="A73" s="36" t="s">
        <v>995</v>
      </c>
      <c r="B73" s="35" t="s">
        <v>33</v>
      </c>
      <c r="C73" s="35" t="s">
        <v>996</v>
      </c>
      <c r="D73" s="36" t="s">
        <v>997</v>
      </c>
      <c r="E73" s="35" t="s">
        <v>1801</v>
      </c>
      <c r="F73" s="35" t="s">
        <v>1932</v>
      </c>
      <c r="G73" s="119"/>
      <c r="I73" s="119">
        <v>43889</v>
      </c>
      <c r="J73" s="35" t="s">
        <v>998</v>
      </c>
      <c r="K73" s="125" t="str">
        <f>HYPERLINK(Table14[[#This Row],[URL-not hyperlinked]])</f>
        <v>http://www.chictr.org.cn/showproj.aspx?proj=50231</v>
      </c>
      <c r="L73" s="36" t="s">
        <v>879</v>
      </c>
      <c r="M73" s="36" t="s">
        <v>121</v>
      </c>
      <c r="N73" s="36" t="s">
        <v>889</v>
      </c>
      <c r="O73" s="36" t="s">
        <v>915</v>
      </c>
      <c r="P73" s="35" t="s">
        <v>993</v>
      </c>
      <c r="S73" s="35" t="s">
        <v>856</v>
      </c>
      <c r="T73" s="35" t="s">
        <v>999</v>
      </c>
      <c r="U73" s="119">
        <v>43889</v>
      </c>
      <c r="V73" s="35" t="s">
        <v>1000</v>
      </c>
      <c r="W73" s="35">
        <v>0</v>
      </c>
      <c r="Y73" s="119">
        <v>43976</v>
      </c>
      <c r="Z73" s="36"/>
    </row>
    <row r="74" spans="1:26" ht="52.5" x14ac:dyDescent="0.45">
      <c r="A74" s="36" t="s">
        <v>988</v>
      </c>
      <c r="B74" s="35" t="s">
        <v>33</v>
      </c>
      <c r="C74" s="35" t="s">
        <v>989</v>
      </c>
      <c r="D74" s="36" t="s">
        <v>990</v>
      </c>
      <c r="E74" s="35" t="s">
        <v>1801</v>
      </c>
      <c r="F74" s="35" t="s">
        <v>1933</v>
      </c>
      <c r="G74" s="119"/>
      <c r="I74" s="119">
        <v>43889</v>
      </c>
      <c r="J74" s="35" t="s">
        <v>991</v>
      </c>
      <c r="K74" s="125" t="str">
        <f>HYPERLINK(Table14[[#This Row],[URL-not hyperlinked]])</f>
        <v>http://www.chictr.org.cn/showproj.aspx?proj=50248</v>
      </c>
      <c r="L74" s="36" t="s">
        <v>879</v>
      </c>
      <c r="M74" s="36" t="s">
        <v>121</v>
      </c>
      <c r="N74" s="36" t="s">
        <v>889</v>
      </c>
      <c r="O74" s="36" t="s">
        <v>992</v>
      </c>
      <c r="P74" s="35" t="s">
        <v>993</v>
      </c>
      <c r="Q74" s="35">
        <v>1</v>
      </c>
      <c r="R74" s="35">
        <v>15</v>
      </c>
      <c r="S74" s="35" t="s">
        <v>856</v>
      </c>
      <c r="T74" s="35" t="s">
        <v>994</v>
      </c>
      <c r="U74" s="119">
        <v>43889</v>
      </c>
      <c r="V74" s="35" t="s">
        <v>947</v>
      </c>
      <c r="W74" s="35">
        <v>0</v>
      </c>
      <c r="Y74" s="119">
        <v>43976</v>
      </c>
      <c r="Z74" s="36"/>
    </row>
    <row r="75" spans="1:26" ht="39.4" x14ac:dyDescent="0.45">
      <c r="A75" s="36" t="s">
        <v>1191</v>
      </c>
      <c r="B75" s="35" t="s">
        <v>33</v>
      </c>
      <c r="C75" s="35" t="s">
        <v>1192</v>
      </c>
      <c r="D75" s="36" t="s">
        <v>1193</v>
      </c>
      <c r="E75" s="35" t="s">
        <v>1802</v>
      </c>
      <c r="F75" s="35" t="s">
        <v>1934</v>
      </c>
      <c r="G75" s="119"/>
      <c r="I75" s="119">
        <v>43921</v>
      </c>
      <c r="J75" s="35" t="s">
        <v>1194</v>
      </c>
      <c r="K75" s="125" t="str">
        <f>HYPERLINK(Table14[[#This Row],[URL-not hyperlinked]])</f>
        <v>http://www.chictr.org.cn/showproj.aspx?proj=51813</v>
      </c>
      <c r="L75" s="36" t="s">
        <v>879</v>
      </c>
      <c r="M75" s="36" t="s">
        <v>121</v>
      </c>
      <c r="N75" s="36" t="s">
        <v>898</v>
      </c>
      <c r="O75" s="36" t="s">
        <v>899</v>
      </c>
      <c r="P75" s="35" t="s">
        <v>1195</v>
      </c>
      <c r="Q75" s="35">
        <v>1</v>
      </c>
      <c r="R75" s="35">
        <v>90</v>
      </c>
      <c r="S75" s="35" t="s">
        <v>856</v>
      </c>
      <c r="T75" s="35" t="s">
        <v>1196</v>
      </c>
      <c r="U75" s="119">
        <v>43866</v>
      </c>
      <c r="V75" s="35" t="s">
        <v>1197</v>
      </c>
      <c r="W75" s="35" t="s">
        <v>948</v>
      </c>
      <c r="Y75" s="119">
        <v>43976</v>
      </c>
      <c r="Z75" s="36"/>
    </row>
    <row r="76" spans="1:26" ht="26.25" x14ac:dyDescent="0.45">
      <c r="A76" s="36" t="s">
        <v>1039</v>
      </c>
      <c r="B76" s="35" t="s">
        <v>33</v>
      </c>
      <c r="C76" s="35" t="s">
        <v>1040</v>
      </c>
      <c r="D76" s="36" t="s">
        <v>1041</v>
      </c>
      <c r="E76" s="35" t="s">
        <v>1803</v>
      </c>
      <c r="F76" s="35" t="s">
        <v>1935</v>
      </c>
      <c r="G76" s="119"/>
      <c r="I76" s="119">
        <v>44077</v>
      </c>
      <c r="J76" s="35" t="s">
        <v>1042</v>
      </c>
      <c r="K76" s="125" t="str">
        <f>HYPERLINK(Table14[[#This Row],[URL-not hyperlinked]])</f>
        <v>http://www.chictr.org.cn/showproj.aspx?proj=50730</v>
      </c>
      <c r="L76" s="36" t="s">
        <v>879</v>
      </c>
      <c r="M76" s="36" t="s">
        <v>121</v>
      </c>
      <c r="N76" s="36" t="s">
        <v>923</v>
      </c>
      <c r="O76" s="36" t="s">
        <v>899</v>
      </c>
      <c r="P76" s="35" t="s">
        <v>1043</v>
      </c>
      <c r="Q76" s="35">
        <v>0</v>
      </c>
      <c r="R76" s="35">
        <v>18</v>
      </c>
      <c r="S76" s="35" t="s">
        <v>137</v>
      </c>
      <c r="T76" s="35" t="s">
        <v>1044</v>
      </c>
      <c r="U76" s="119">
        <v>43858</v>
      </c>
      <c r="V76" s="35" t="s">
        <v>1045</v>
      </c>
      <c r="W76" s="35" t="s">
        <v>122</v>
      </c>
      <c r="Y76" s="119">
        <v>43976</v>
      </c>
      <c r="Z76" s="36"/>
    </row>
    <row r="77" spans="1:26" ht="105" x14ac:dyDescent="0.45">
      <c r="A77" s="36" t="s">
        <v>1269</v>
      </c>
      <c r="B77" s="35" t="s">
        <v>33</v>
      </c>
      <c r="C77" s="35" t="s">
        <v>1270</v>
      </c>
      <c r="D77" s="36" t="s">
        <v>1271</v>
      </c>
      <c r="E77" s="35" t="s">
        <v>1804</v>
      </c>
      <c r="F77" s="35" t="s">
        <v>1936</v>
      </c>
      <c r="G77" s="119"/>
      <c r="I77" s="119">
        <v>43966</v>
      </c>
      <c r="J77" s="35" t="s">
        <v>1272</v>
      </c>
      <c r="K77" s="125" t="str">
        <f>HYPERLINK(Table14[[#This Row],[URL-not hyperlinked]])</f>
        <v>http://www.chictr.org.cn/showproj.aspx?proj=53658</v>
      </c>
      <c r="L77" s="36" t="s">
        <v>879</v>
      </c>
      <c r="M77" s="36" t="s">
        <v>121</v>
      </c>
      <c r="N77" s="36" t="s">
        <v>889</v>
      </c>
      <c r="O77" s="36" t="s">
        <v>890</v>
      </c>
      <c r="P77" s="35" t="s">
        <v>1273</v>
      </c>
      <c r="Q77" s="35">
        <v>2</v>
      </c>
      <c r="R77" s="35">
        <v>65</v>
      </c>
      <c r="S77" s="35" t="s">
        <v>137</v>
      </c>
      <c r="T77" s="35" t="s">
        <v>1274</v>
      </c>
      <c r="U77" s="119">
        <v>43958</v>
      </c>
      <c r="V77" s="35" t="s">
        <v>1275</v>
      </c>
      <c r="W77" s="35">
        <v>4</v>
      </c>
      <c r="Y77" s="119">
        <v>43976</v>
      </c>
      <c r="Z77" s="36"/>
    </row>
    <row r="78" spans="1:26" ht="52.5" x14ac:dyDescent="0.45">
      <c r="A78" s="36" t="s">
        <v>934</v>
      </c>
      <c r="B78" s="35" t="s">
        <v>33</v>
      </c>
      <c r="C78" s="35" t="s">
        <v>935</v>
      </c>
      <c r="D78" s="36" t="s">
        <v>936</v>
      </c>
      <c r="E78" s="35" t="s">
        <v>1805</v>
      </c>
      <c r="F78" s="35" t="s">
        <v>1937</v>
      </c>
      <c r="G78" s="119"/>
      <c r="I78" s="119">
        <v>43875</v>
      </c>
      <c r="J78" s="35" t="s">
        <v>937</v>
      </c>
      <c r="K78" s="125" t="str">
        <f>HYPERLINK(Table14[[#This Row],[URL-not hyperlinked]])</f>
        <v>http://www.chictr.org.cn/showproj.aspx?proj=49502</v>
      </c>
      <c r="L78" s="36" t="s">
        <v>879</v>
      </c>
      <c r="M78" s="36" t="s">
        <v>121</v>
      </c>
      <c r="N78" s="36" t="s">
        <v>889</v>
      </c>
      <c r="O78" s="36" t="s">
        <v>890</v>
      </c>
      <c r="P78" s="35" t="s">
        <v>938</v>
      </c>
      <c r="Q78" s="35">
        <v>0</v>
      </c>
      <c r="R78" s="35">
        <v>100</v>
      </c>
      <c r="S78" s="35" t="s">
        <v>137</v>
      </c>
      <c r="T78" s="35" t="s">
        <v>939</v>
      </c>
      <c r="U78" s="119">
        <v>43868</v>
      </c>
      <c r="V78" s="35" t="s">
        <v>940</v>
      </c>
      <c r="W78" s="35">
        <v>0</v>
      </c>
      <c r="Y78" s="119">
        <v>43976</v>
      </c>
      <c r="Z78" s="36"/>
    </row>
    <row r="79" spans="1:26" ht="26.25" x14ac:dyDescent="0.45">
      <c r="A79" s="36" t="s">
        <v>1007</v>
      </c>
      <c r="B79" s="35" t="s">
        <v>33</v>
      </c>
      <c r="C79" s="35" t="s">
        <v>1008</v>
      </c>
      <c r="D79" s="36" t="s">
        <v>905</v>
      </c>
      <c r="E79" s="35" t="s">
        <v>1806</v>
      </c>
      <c r="F79" s="35" t="s">
        <v>1897</v>
      </c>
      <c r="G79" s="119"/>
      <c r="I79" s="119">
        <v>43889</v>
      </c>
      <c r="J79" s="35" t="s">
        <v>1009</v>
      </c>
      <c r="K79" s="125" t="str">
        <f>HYPERLINK(Table14[[#This Row],[URL-not hyperlinked]])</f>
        <v>http://www.chictr.org.cn/showproj.aspx?proj=49491</v>
      </c>
      <c r="L79" s="36" t="s">
        <v>879</v>
      </c>
      <c r="M79" s="36" t="s">
        <v>121</v>
      </c>
      <c r="N79" s="36" t="s">
        <v>898</v>
      </c>
      <c r="O79" s="36" t="s">
        <v>907</v>
      </c>
      <c r="P79" s="35" t="s">
        <v>938</v>
      </c>
      <c r="Q79" s="35">
        <v>0</v>
      </c>
      <c r="R79" s="35">
        <v>100</v>
      </c>
      <c r="S79" s="35" t="s">
        <v>137</v>
      </c>
      <c r="T79" s="35" t="s">
        <v>1010</v>
      </c>
      <c r="U79" s="119">
        <v>43880</v>
      </c>
      <c r="V79" s="35" t="s">
        <v>1011</v>
      </c>
      <c r="W79" s="35">
        <v>0</v>
      </c>
      <c r="Y79" s="119">
        <v>43976</v>
      </c>
      <c r="Z79" s="36"/>
    </row>
    <row r="80" spans="1:26" ht="52.5" x14ac:dyDescent="0.45">
      <c r="A80" s="36" t="s">
        <v>1205</v>
      </c>
      <c r="B80" s="35" t="s">
        <v>33</v>
      </c>
      <c r="C80" s="35" t="s">
        <v>1206</v>
      </c>
      <c r="D80" s="36" t="s">
        <v>1207</v>
      </c>
      <c r="E80" s="35" t="s">
        <v>1807</v>
      </c>
      <c r="F80" s="35" t="s">
        <v>1938</v>
      </c>
      <c r="G80" s="119"/>
      <c r="I80" s="119">
        <v>44016</v>
      </c>
      <c r="J80" s="35" t="s">
        <v>1208</v>
      </c>
      <c r="K80" s="125" t="str">
        <f>HYPERLINK(Table14[[#This Row],[URL-not hyperlinked]])</f>
        <v>http://www.chictr.org.cn/showproj.aspx?proj=51650</v>
      </c>
      <c r="L80" s="36" t="s">
        <v>879</v>
      </c>
      <c r="M80" s="36" t="s">
        <v>121</v>
      </c>
      <c r="N80" s="36" t="s">
        <v>923</v>
      </c>
      <c r="O80" s="36" t="s">
        <v>899</v>
      </c>
      <c r="P80" s="35" t="s">
        <v>1125</v>
      </c>
      <c r="Q80" s="35">
        <v>0</v>
      </c>
      <c r="R80" s="35">
        <v>100</v>
      </c>
      <c r="S80" s="35" t="s">
        <v>137</v>
      </c>
      <c r="T80" s="35" t="s">
        <v>1209</v>
      </c>
      <c r="U80" s="119">
        <v>43922</v>
      </c>
      <c r="V80" s="35" t="s">
        <v>1210</v>
      </c>
      <c r="W80" s="35" t="s">
        <v>122</v>
      </c>
      <c r="Y80" s="119">
        <v>43976</v>
      </c>
      <c r="Z80" s="36"/>
    </row>
    <row r="81" spans="1:26" ht="65.650000000000006" x14ac:dyDescent="0.45">
      <c r="A81" s="36" t="s">
        <v>1211</v>
      </c>
      <c r="B81" s="35" t="s">
        <v>33</v>
      </c>
      <c r="C81" s="35" t="s">
        <v>1212</v>
      </c>
      <c r="D81" s="36" t="s">
        <v>1213</v>
      </c>
      <c r="E81" s="35" t="s">
        <v>1808</v>
      </c>
      <c r="F81" s="35" t="s">
        <v>1939</v>
      </c>
      <c r="G81" s="119"/>
      <c r="I81" s="119">
        <v>44078</v>
      </c>
      <c r="J81" s="35" t="s">
        <v>1214</v>
      </c>
      <c r="K81" s="125" t="str">
        <f>HYPERLINK(Table14[[#This Row],[URL-not hyperlinked]])</f>
        <v>http://www.chictr.org.cn/showproj.aspx?proj=52165</v>
      </c>
      <c r="L81" s="36" t="s">
        <v>879</v>
      </c>
      <c r="M81" s="36" t="s">
        <v>121</v>
      </c>
      <c r="N81" s="36" t="s">
        <v>889</v>
      </c>
      <c r="O81" s="36" t="s">
        <v>915</v>
      </c>
      <c r="P81" s="35" t="s">
        <v>1215</v>
      </c>
      <c r="Q81" s="35">
        <v>2</v>
      </c>
      <c r="R81" s="35">
        <v>7</v>
      </c>
      <c r="S81" s="35" t="s">
        <v>137</v>
      </c>
      <c r="T81" s="35" t="s">
        <v>1216</v>
      </c>
      <c r="U81" s="119">
        <v>43840</v>
      </c>
      <c r="V81" s="35" t="s">
        <v>1217</v>
      </c>
      <c r="W81" s="35">
        <v>0</v>
      </c>
      <c r="Y81" s="119">
        <v>43976</v>
      </c>
      <c r="Z81" s="36"/>
    </row>
    <row r="82" spans="1:26" ht="409.5" x14ac:dyDescent="0.45">
      <c r="A82" s="36" t="s">
        <v>1310</v>
      </c>
      <c r="B82" s="35" t="s">
        <v>129</v>
      </c>
      <c r="C82" s="35" t="s">
        <v>1311</v>
      </c>
      <c r="D82" s="36" t="s">
        <v>1312</v>
      </c>
      <c r="E82" s="35" t="s">
        <v>1814</v>
      </c>
      <c r="F82" s="35" t="s">
        <v>1940</v>
      </c>
      <c r="G82" s="119"/>
      <c r="I82" s="119">
        <v>43934</v>
      </c>
      <c r="J82" s="35" t="s">
        <v>1313</v>
      </c>
      <c r="K82" s="125" t="str">
        <f>HYPERLINK(Table14[[#This Row],[URL-not hyperlinked]])</f>
        <v>https://www.clinicaltrialsregister.eu/ctr-search/search?query=eudract_number:2020-001587-29</v>
      </c>
      <c r="L82" s="36" t="s">
        <v>1314</v>
      </c>
      <c r="M82" s="36" t="s">
        <v>189</v>
      </c>
      <c r="N82" s="36" t="s">
        <v>1315</v>
      </c>
      <c r="O82" s="36" t="s">
        <v>1316</v>
      </c>
      <c r="P82" s="35" t="s">
        <v>1317</v>
      </c>
      <c r="S82" s="35" t="s">
        <v>1318</v>
      </c>
      <c r="T82" s="35" t="s">
        <v>1319</v>
      </c>
      <c r="U82" s="119">
        <v>44047</v>
      </c>
      <c r="V82" s="35">
        <v>714</v>
      </c>
      <c r="W82" s="35" t="s">
        <v>1320</v>
      </c>
      <c r="Y82" s="119">
        <v>43976</v>
      </c>
      <c r="Z82" s="36"/>
    </row>
    <row r="83" spans="1:26" ht="409.5" x14ac:dyDescent="0.45">
      <c r="A83" s="36" t="s">
        <v>1352</v>
      </c>
      <c r="B83" s="35" t="s">
        <v>847</v>
      </c>
      <c r="C83" s="35" t="s">
        <v>1353</v>
      </c>
      <c r="D83" s="36" t="s">
        <v>1354</v>
      </c>
      <c r="E83" s="35" t="s">
        <v>1815</v>
      </c>
      <c r="F83" s="35" t="s">
        <v>1941</v>
      </c>
      <c r="G83" s="119"/>
      <c r="I83" s="119">
        <v>43951</v>
      </c>
      <c r="J83" s="35" t="s">
        <v>1355</v>
      </c>
      <c r="K83" s="125" t="str">
        <f>HYPERLINK(Table14[[#This Row],[URL-not hyperlinked]])</f>
        <v>http://isrctn.com/ISRCTN68026880</v>
      </c>
      <c r="L83" s="36" t="s">
        <v>1347</v>
      </c>
      <c r="M83" s="36" t="s">
        <v>1356</v>
      </c>
      <c r="N83" s="36" t="s">
        <v>130</v>
      </c>
      <c r="O83" s="36" t="s">
        <v>1357</v>
      </c>
      <c r="P83" s="35" t="s">
        <v>1358</v>
      </c>
      <c r="S83" s="35" t="s">
        <v>137</v>
      </c>
      <c r="T83" s="35" t="s">
        <v>1359</v>
      </c>
      <c r="U83" s="119">
        <v>43831</v>
      </c>
      <c r="V83" s="35">
        <v>1000</v>
      </c>
      <c r="W83" s="35" t="s">
        <v>202</v>
      </c>
      <c r="Y83" s="119">
        <v>43976</v>
      </c>
      <c r="Z83" s="36"/>
    </row>
    <row r="84" spans="1:26" ht="65.650000000000006" x14ac:dyDescent="0.45">
      <c r="A84" s="36" t="s">
        <v>1343</v>
      </c>
      <c r="B84" s="35" t="s">
        <v>847</v>
      </c>
      <c r="C84" s="35" t="s">
        <v>1344</v>
      </c>
      <c r="D84" s="36" t="s">
        <v>1345</v>
      </c>
      <c r="E84" s="35" t="s">
        <v>1816</v>
      </c>
      <c r="F84" s="35" t="s">
        <v>1942</v>
      </c>
      <c r="G84" s="119"/>
      <c r="I84" s="119">
        <v>43922</v>
      </c>
      <c r="J84" s="35" t="s">
        <v>1346</v>
      </c>
      <c r="K84" s="125" t="str">
        <f>HYPERLINK(Table14[[#This Row],[URL-not hyperlinked]])</f>
        <v>http://isrctn.com/ISRCTN40092247</v>
      </c>
      <c r="L84" s="36" t="s">
        <v>1347</v>
      </c>
      <c r="M84" s="36" t="s">
        <v>1348</v>
      </c>
      <c r="N84" s="36" t="s">
        <v>130</v>
      </c>
      <c r="O84" s="36" t="s">
        <v>1349</v>
      </c>
      <c r="P84" s="35" t="s">
        <v>1350</v>
      </c>
      <c r="S84" s="35" t="s">
        <v>137</v>
      </c>
      <c r="T84" s="35" t="s">
        <v>1351</v>
      </c>
      <c r="U84" s="119">
        <v>43917</v>
      </c>
      <c r="V84" s="35">
        <v>500</v>
      </c>
      <c r="W84" s="35" t="s">
        <v>202</v>
      </c>
      <c r="Y84" s="119">
        <v>43976</v>
      </c>
      <c r="Z84" s="36"/>
    </row>
    <row r="85" spans="1:26" ht="65.650000000000006" x14ac:dyDescent="0.45">
      <c r="A85" s="36" t="s">
        <v>1343</v>
      </c>
      <c r="B85" s="35" t="s">
        <v>847</v>
      </c>
      <c r="C85" s="35" t="s">
        <v>1344</v>
      </c>
      <c r="D85" s="36" t="s">
        <v>1345</v>
      </c>
      <c r="E85" s="35" t="s">
        <v>1816</v>
      </c>
      <c r="F85" s="35" t="s">
        <v>1942</v>
      </c>
      <c r="G85" s="119"/>
      <c r="I85" s="119">
        <v>43922</v>
      </c>
      <c r="J85" s="35" t="s">
        <v>1346</v>
      </c>
      <c r="K85" s="125" t="str">
        <f>HYPERLINK(Table14[[#This Row],[URL-not hyperlinked]])</f>
        <v>http://isrctn.com/ISRCTN40092247</v>
      </c>
      <c r="L85" s="36" t="s">
        <v>1347</v>
      </c>
      <c r="M85" s="36" t="s">
        <v>1348</v>
      </c>
      <c r="N85" s="36" t="s">
        <v>130</v>
      </c>
      <c r="O85" s="36" t="s">
        <v>1349</v>
      </c>
      <c r="P85" s="35" t="s">
        <v>1350</v>
      </c>
      <c r="S85" s="35" t="s">
        <v>137</v>
      </c>
      <c r="T85" s="35" t="s">
        <v>1351</v>
      </c>
      <c r="U85" s="119">
        <v>43910</v>
      </c>
      <c r="V85" s="35">
        <v>500</v>
      </c>
      <c r="W85" s="35" t="s">
        <v>202</v>
      </c>
      <c r="Y85" s="119">
        <v>43976</v>
      </c>
      <c r="Z85" s="36"/>
    </row>
    <row r="86" spans="1:26" ht="52.5" x14ac:dyDescent="0.45">
      <c r="A86" s="36" t="s">
        <v>1135</v>
      </c>
      <c r="B86" s="35" t="s">
        <v>33</v>
      </c>
      <c r="C86" s="35" t="s">
        <v>1136</v>
      </c>
      <c r="D86" s="36" t="s">
        <v>1137</v>
      </c>
      <c r="E86" s="35" t="s">
        <v>1809</v>
      </c>
      <c r="F86" s="35" t="s">
        <v>1943</v>
      </c>
      <c r="G86" s="119"/>
      <c r="I86" s="119">
        <v>43909</v>
      </c>
      <c r="J86" s="35" t="s">
        <v>1138</v>
      </c>
      <c r="K86" s="125" t="str">
        <f>HYPERLINK(Table14[[#This Row],[URL-not hyperlinked]])</f>
        <v>http://www.chictr.org.cn/showproj.aspx?proj=51283</v>
      </c>
      <c r="L86" s="36" t="s">
        <v>879</v>
      </c>
      <c r="M86" s="36" t="s">
        <v>121</v>
      </c>
      <c r="N86" s="36" t="s">
        <v>898</v>
      </c>
      <c r="O86" s="36" t="s">
        <v>899</v>
      </c>
      <c r="P86" s="35" t="s">
        <v>1036</v>
      </c>
      <c r="Q86" s="35">
        <v>0</v>
      </c>
      <c r="R86" s="35">
        <v>99</v>
      </c>
      <c r="S86" s="35" t="s">
        <v>856</v>
      </c>
      <c r="T86" s="35" t="s">
        <v>1139</v>
      </c>
      <c r="U86" s="119">
        <v>43910</v>
      </c>
      <c r="V86" s="35" t="s">
        <v>1140</v>
      </c>
      <c r="W86" s="35" t="s">
        <v>948</v>
      </c>
      <c r="Y86" s="119">
        <v>43976</v>
      </c>
      <c r="Z86" s="36"/>
    </row>
    <row r="87" spans="1:26" ht="26.25" x14ac:dyDescent="0.45">
      <c r="A87" s="36" t="s">
        <v>1148</v>
      </c>
      <c r="B87" s="35" t="s">
        <v>33</v>
      </c>
      <c r="C87" s="35" t="s">
        <v>1149</v>
      </c>
      <c r="D87" s="36" t="s">
        <v>1150</v>
      </c>
      <c r="E87" s="35" t="s">
        <v>1810</v>
      </c>
      <c r="F87" s="35" t="s">
        <v>1944</v>
      </c>
      <c r="G87" s="119"/>
      <c r="I87" s="119">
        <v>43912</v>
      </c>
      <c r="J87" s="35" t="s">
        <v>1151</v>
      </c>
      <c r="K87" s="125" t="str">
        <f>HYPERLINK(Table14[[#This Row],[URL-not hyperlinked]])</f>
        <v>http://www.chictr.org.cn/showproj.aspx?proj=51185</v>
      </c>
      <c r="L87" s="36" t="s">
        <v>879</v>
      </c>
      <c r="M87" s="36" t="s">
        <v>121</v>
      </c>
      <c r="N87" s="36" t="s">
        <v>923</v>
      </c>
      <c r="O87" s="36" t="s">
        <v>899</v>
      </c>
      <c r="P87" s="35" t="s">
        <v>1152</v>
      </c>
      <c r="Q87" s="35">
        <v>0</v>
      </c>
      <c r="R87" s="35">
        <v>90</v>
      </c>
      <c r="S87" s="35" t="s">
        <v>137</v>
      </c>
      <c r="T87" s="35" t="s">
        <v>1153</v>
      </c>
      <c r="U87" s="119">
        <v>43866</v>
      </c>
      <c r="V87" s="35" t="s">
        <v>1154</v>
      </c>
      <c r="W87" s="35" t="s">
        <v>122</v>
      </c>
      <c r="Y87" s="119">
        <v>43976</v>
      </c>
      <c r="Z87" s="36"/>
    </row>
    <row r="88" spans="1:26" ht="91.9" x14ac:dyDescent="0.45">
      <c r="A88" s="36" t="s">
        <v>1360</v>
      </c>
      <c r="B88" s="35" t="s">
        <v>33</v>
      </c>
      <c r="D88" s="36" t="s">
        <v>1361</v>
      </c>
      <c r="E88" s="35" t="s">
        <v>1793</v>
      </c>
      <c r="F88" s="35" t="s">
        <v>1945</v>
      </c>
      <c r="G88" s="119"/>
      <c r="I88" s="119">
        <v>43896</v>
      </c>
      <c r="J88" s="35" t="s">
        <v>1362</v>
      </c>
      <c r="K88" s="125" t="str">
        <f>HYPERLINK(Table14[[#This Row],[URL-not hyperlinked]])</f>
        <v>https://upload.umin.ac.jp/cgi-open-bin/ctr_e/ctr_view.cgi?recptno=R000045268</v>
      </c>
      <c r="L88" s="36" t="s">
        <v>1363</v>
      </c>
      <c r="M88" s="36" t="s">
        <v>1364</v>
      </c>
      <c r="N88" s="36" t="s">
        <v>130</v>
      </c>
      <c r="O88" s="36" t="s">
        <v>1365</v>
      </c>
      <c r="P88" s="35" t="s">
        <v>1366</v>
      </c>
      <c r="Q88" s="35" t="s">
        <v>1367</v>
      </c>
      <c r="R88" s="35" t="s">
        <v>1368</v>
      </c>
      <c r="S88" s="35" t="s">
        <v>137</v>
      </c>
      <c r="T88" s="35" t="s">
        <v>1369</v>
      </c>
      <c r="U88" s="119">
        <v>43862</v>
      </c>
      <c r="V88" s="35">
        <v>500</v>
      </c>
      <c r="W88" s="35" t="s">
        <v>1370</v>
      </c>
      <c r="Y88" s="119">
        <v>43976</v>
      </c>
      <c r="Z88" s="36"/>
    </row>
    <row r="89" spans="1:26" ht="65.650000000000006" x14ac:dyDescent="0.45">
      <c r="A89" s="36" t="s">
        <v>145</v>
      </c>
      <c r="B89" s="35" t="s">
        <v>33</v>
      </c>
      <c r="D89" s="36" t="s">
        <v>1589</v>
      </c>
      <c r="E89" s="35" t="s">
        <v>1817</v>
      </c>
      <c r="G89" s="119"/>
      <c r="I89" s="119">
        <v>43945</v>
      </c>
      <c r="J89" s="124" t="s">
        <v>1590</v>
      </c>
      <c r="K89" s="125" t="str">
        <f>HYPERLINK(Table14[[#This Row],[URL-not hyperlinked]])</f>
        <v>https://clinicaltrials.gov/show/NCT04371315</v>
      </c>
      <c r="L89" s="36" t="s">
        <v>182</v>
      </c>
      <c r="M89" s="36" t="s">
        <v>153</v>
      </c>
      <c r="N89" s="36" t="s">
        <v>130</v>
      </c>
      <c r="P89" s="35" t="s">
        <v>146</v>
      </c>
      <c r="Q89" s="35" t="s">
        <v>122</v>
      </c>
      <c r="R89" s="35" t="s">
        <v>1591</v>
      </c>
      <c r="S89" s="35" t="s">
        <v>137</v>
      </c>
      <c r="T89" s="35" t="s">
        <v>147</v>
      </c>
      <c r="U89" s="121">
        <v>43948</v>
      </c>
      <c r="V89" s="35">
        <v>400</v>
      </c>
      <c r="Y89" s="119">
        <v>43976</v>
      </c>
      <c r="Z89" s="36"/>
    </row>
    <row r="90" spans="1:26" ht="39.4" x14ac:dyDescent="0.45">
      <c r="A90" s="36" t="s">
        <v>1428</v>
      </c>
      <c r="B90" s="35" t="s">
        <v>33</v>
      </c>
      <c r="D90" s="36" t="s">
        <v>1429</v>
      </c>
      <c r="E90" s="35" t="s">
        <v>1818</v>
      </c>
      <c r="G90" s="119"/>
      <c r="I90" s="119">
        <v>43924</v>
      </c>
      <c r="J90" s="35" t="s">
        <v>1430</v>
      </c>
      <c r="K90" s="125" t="str">
        <f>HYPERLINK(Table14[[#This Row],[URL-not hyperlinked]])</f>
        <v>https://clinicaltrials.gov/show/NCT04335773</v>
      </c>
      <c r="L90" s="36" t="s">
        <v>182</v>
      </c>
      <c r="M90" s="36" t="s">
        <v>207</v>
      </c>
      <c r="N90" s="36" t="s">
        <v>1400</v>
      </c>
      <c r="P90" s="35" t="s">
        <v>1431</v>
      </c>
      <c r="Q90" s="35" t="s">
        <v>122</v>
      </c>
      <c r="R90" s="35" t="s">
        <v>854</v>
      </c>
      <c r="S90" s="35" t="s">
        <v>137</v>
      </c>
      <c r="T90" s="35" t="s">
        <v>1432</v>
      </c>
      <c r="U90" s="121">
        <v>43924</v>
      </c>
      <c r="V90" s="35">
        <v>350</v>
      </c>
      <c r="Y90" s="119">
        <v>43976</v>
      </c>
      <c r="Z90" s="36"/>
    </row>
    <row r="91" spans="1:26" ht="65.650000000000006" x14ac:dyDescent="0.45">
      <c r="A91" s="36" t="s">
        <v>1419</v>
      </c>
      <c r="B91" s="35" t="s">
        <v>33</v>
      </c>
      <c r="C91" s="35" t="s">
        <v>1420</v>
      </c>
      <c r="D91" s="36" t="s">
        <v>1421</v>
      </c>
      <c r="E91" s="35" t="s">
        <v>1819</v>
      </c>
      <c r="G91" s="119"/>
      <c r="I91" s="119">
        <v>43922</v>
      </c>
      <c r="J91" s="35" t="s">
        <v>1422</v>
      </c>
      <c r="K91" s="125" t="str">
        <f>HYPERLINK(Table14[[#This Row],[URL-not hyperlinked]])</f>
        <v>https://clinicaltrials.gov/show/NCT04333550</v>
      </c>
      <c r="L91" s="36" t="s">
        <v>182</v>
      </c>
      <c r="M91" s="36" t="s">
        <v>1423</v>
      </c>
      <c r="N91" s="36" t="s">
        <v>133</v>
      </c>
      <c r="O91" s="36" t="s">
        <v>1424</v>
      </c>
      <c r="P91" s="35" t="s">
        <v>1425</v>
      </c>
      <c r="Q91" s="35" t="s">
        <v>1426</v>
      </c>
      <c r="R91" s="35" t="s">
        <v>1294</v>
      </c>
      <c r="S91" s="35" t="s">
        <v>137</v>
      </c>
      <c r="T91" s="35" t="s">
        <v>1427</v>
      </c>
      <c r="U91" s="122">
        <v>43922</v>
      </c>
      <c r="V91" s="35">
        <v>50</v>
      </c>
      <c r="W91" s="35" t="s">
        <v>1389</v>
      </c>
      <c r="Y91" s="119">
        <v>43976</v>
      </c>
      <c r="Z91" s="36"/>
    </row>
    <row r="92" spans="1:26" ht="65.650000000000006" x14ac:dyDescent="0.45">
      <c r="A92" s="36" t="s">
        <v>1627</v>
      </c>
      <c r="B92" s="35" t="s">
        <v>33</v>
      </c>
      <c r="C92" s="35" t="s">
        <v>199</v>
      </c>
      <c r="D92" s="36" t="s">
        <v>1628</v>
      </c>
      <c r="E92" s="35" t="s">
        <v>1820</v>
      </c>
      <c r="G92" s="119"/>
      <c r="I92" s="119">
        <v>43955</v>
      </c>
      <c r="J92" s="124" t="s">
        <v>1629</v>
      </c>
      <c r="K92" s="125" t="str">
        <f>HYPERLINK(Table14[[#This Row],[URL-not hyperlinked]])</f>
        <v>https://clinicaltrials.gov/show/NCT04377737</v>
      </c>
      <c r="L92" s="36" t="s">
        <v>182</v>
      </c>
      <c r="M92" s="36" t="s">
        <v>132</v>
      </c>
      <c r="N92" s="36" t="s">
        <v>133</v>
      </c>
      <c r="O92" s="36" t="s">
        <v>1630</v>
      </c>
      <c r="P92" s="35" t="s">
        <v>200</v>
      </c>
      <c r="Q92" s="35" t="s">
        <v>1426</v>
      </c>
      <c r="R92" s="35" t="s">
        <v>1308</v>
      </c>
      <c r="S92" s="35" t="s">
        <v>1380</v>
      </c>
      <c r="T92" s="35" t="s">
        <v>201</v>
      </c>
      <c r="U92" s="121">
        <v>43966</v>
      </c>
      <c r="V92" s="35">
        <v>914</v>
      </c>
      <c r="W92" s="35" t="s">
        <v>122</v>
      </c>
      <c r="Y92" s="119">
        <v>43976</v>
      </c>
      <c r="Z92" s="36"/>
    </row>
    <row r="93" spans="1:26" ht="65.650000000000006" x14ac:dyDescent="0.45">
      <c r="A93" s="36" t="s">
        <v>1555</v>
      </c>
      <c r="B93" s="35" t="s">
        <v>129</v>
      </c>
      <c r="C93" s="35" t="s">
        <v>1556</v>
      </c>
      <c r="D93" s="36" t="s">
        <v>1557</v>
      </c>
      <c r="E93" s="35" t="s">
        <v>1821</v>
      </c>
      <c r="G93" s="119"/>
      <c r="I93" s="119">
        <v>43941</v>
      </c>
      <c r="J93" s="35" t="s">
        <v>1558</v>
      </c>
      <c r="K93" s="125" t="str">
        <f>HYPERLINK(Table14[[#This Row],[URL-not hyperlinked]])</f>
        <v>https://clinicaltrials.gov/show/NCT04366817</v>
      </c>
      <c r="L93" s="36" t="s">
        <v>182</v>
      </c>
      <c r="M93" s="36" t="s">
        <v>132</v>
      </c>
      <c r="N93" s="36" t="s">
        <v>133</v>
      </c>
      <c r="O93" s="36" t="s">
        <v>1559</v>
      </c>
      <c r="P93" s="35" t="s">
        <v>1513</v>
      </c>
      <c r="Q93" s="35" t="s">
        <v>854</v>
      </c>
      <c r="R93" s="35" t="s">
        <v>122</v>
      </c>
      <c r="S93" s="35" t="s">
        <v>1380</v>
      </c>
      <c r="T93" s="35" t="s">
        <v>1560</v>
      </c>
      <c r="U93" s="122">
        <v>43922</v>
      </c>
      <c r="V93" s="35">
        <v>120</v>
      </c>
      <c r="W93" s="35" t="s">
        <v>122</v>
      </c>
      <c r="Y93" s="119">
        <v>43976</v>
      </c>
      <c r="Z93" s="36"/>
    </row>
    <row r="94" spans="1:26" ht="52.5" x14ac:dyDescent="0.45">
      <c r="A94" s="36" t="s">
        <v>1408</v>
      </c>
      <c r="B94" s="35" t="s">
        <v>129</v>
      </c>
      <c r="C94" s="35" t="s">
        <v>1409</v>
      </c>
      <c r="D94" s="36" t="s">
        <v>1410</v>
      </c>
      <c r="E94" s="35" t="s">
        <v>1822</v>
      </c>
      <c r="G94" s="119"/>
      <c r="I94" s="119">
        <v>43914</v>
      </c>
      <c r="J94" s="35" t="s">
        <v>1411</v>
      </c>
      <c r="K94" s="125" t="str">
        <f>HYPERLINK(Table14[[#This Row],[URL-not hyperlinked]])</f>
        <v>https://clinicaltrials.gov/show/NCT04323839</v>
      </c>
      <c r="L94" s="36" t="s">
        <v>182</v>
      </c>
      <c r="M94" s="36" t="s">
        <v>153</v>
      </c>
      <c r="N94" s="36" t="s">
        <v>1400</v>
      </c>
      <c r="P94" s="35" t="s">
        <v>210</v>
      </c>
      <c r="Q94" s="35" t="s">
        <v>1412</v>
      </c>
      <c r="R94" s="35" t="s">
        <v>122</v>
      </c>
      <c r="S94" s="35" t="s">
        <v>137</v>
      </c>
      <c r="T94" s="35" t="s">
        <v>138</v>
      </c>
      <c r="U94" s="121">
        <v>43910</v>
      </c>
      <c r="V94" s="35">
        <v>2000</v>
      </c>
      <c r="Y94" s="119">
        <v>43976</v>
      </c>
      <c r="Z94" s="36"/>
    </row>
    <row r="95" spans="1:26" ht="65.650000000000006" x14ac:dyDescent="0.45">
      <c r="A95" s="36" t="s">
        <v>162</v>
      </c>
      <c r="B95" s="35" t="s">
        <v>33</v>
      </c>
      <c r="C95" s="35" t="s">
        <v>163</v>
      </c>
      <c r="D95" s="36" t="s">
        <v>1403</v>
      </c>
      <c r="E95" s="35" t="s">
        <v>1823</v>
      </c>
      <c r="G95" s="119"/>
      <c r="I95" s="119">
        <v>43908</v>
      </c>
      <c r="J95" s="35" t="s">
        <v>1404</v>
      </c>
      <c r="K95" s="125" t="str">
        <f>HYPERLINK(Table14[[#This Row],[URL-not hyperlinked]])</f>
        <v>https://clinicaltrials.gov/show/NCT04321174</v>
      </c>
      <c r="L95" s="36" t="s">
        <v>182</v>
      </c>
      <c r="M95" s="36" t="s">
        <v>164</v>
      </c>
      <c r="N95" s="36" t="s">
        <v>133</v>
      </c>
      <c r="O95" s="36" t="s">
        <v>1405</v>
      </c>
      <c r="P95" s="35" t="s">
        <v>1406</v>
      </c>
      <c r="Q95" s="35" t="s">
        <v>1407</v>
      </c>
      <c r="R95" s="35" t="s">
        <v>122</v>
      </c>
      <c r="S95" s="35" t="s">
        <v>137</v>
      </c>
      <c r="T95" s="35" t="s">
        <v>165</v>
      </c>
      <c r="U95" s="121">
        <v>43938</v>
      </c>
      <c r="V95" s="35">
        <v>1220</v>
      </c>
      <c r="W95" s="35" t="s">
        <v>136</v>
      </c>
      <c r="Y95" s="119">
        <v>43976</v>
      </c>
      <c r="Z95" s="36"/>
    </row>
    <row r="96" spans="1:26" ht="52.5" x14ac:dyDescent="0.45">
      <c r="A96" s="36" t="s">
        <v>1495</v>
      </c>
      <c r="B96" s="35" t="s">
        <v>33</v>
      </c>
      <c r="C96" s="35" t="s">
        <v>1496</v>
      </c>
      <c r="D96" s="36" t="s">
        <v>1497</v>
      </c>
      <c r="E96" s="35" t="s">
        <v>1824</v>
      </c>
      <c r="G96" s="119"/>
      <c r="I96" s="119">
        <v>43934</v>
      </c>
      <c r="J96" s="35" t="s">
        <v>1498</v>
      </c>
      <c r="K96" s="125" t="str">
        <f>HYPERLINK(Table14[[#This Row],[URL-not hyperlinked]])</f>
        <v>https://clinicaltrials.gov/show/NCT04354155</v>
      </c>
      <c r="L96" s="36" t="s">
        <v>182</v>
      </c>
      <c r="M96" s="36" t="s">
        <v>153</v>
      </c>
      <c r="N96" s="36" t="s">
        <v>133</v>
      </c>
      <c r="O96" s="36" t="s">
        <v>1499</v>
      </c>
      <c r="P96" s="35" t="s">
        <v>1500</v>
      </c>
      <c r="Q96" s="35" t="s">
        <v>122</v>
      </c>
      <c r="R96" s="35" t="s">
        <v>854</v>
      </c>
      <c r="S96" s="35" t="s">
        <v>1380</v>
      </c>
      <c r="T96" s="35" t="s">
        <v>1501</v>
      </c>
      <c r="U96" s="121">
        <v>43966</v>
      </c>
      <c r="V96" s="35">
        <v>38</v>
      </c>
      <c r="W96" s="35" t="s">
        <v>152</v>
      </c>
      <c r="Y96" s="119">
        <v>43976</v>
      </c>
      <c r="Z96" s="36"/>
    </row>
    <row r="97" spans="1:26" ht="78.75" x14ac:dyDescent="0.45">
      <c r="A97" s="36" t="s">
        <v>1618</v>
      </c>
      <c r="B97" s="35" t="s">
        <v>33</v>
      </c>
      <c r="C97" s="35" t="s">
        <v>197</v>
      </c>
      <c r="D97" s="36" t="s">
        <v>1619</v>
      </c>
      <c r="E97" s="35" t="s">
        <v>1825</v>
      </c>
      <c r="G97" s="119"/>
      <c r="I97" s="119">
        <v>43951</v>
      </c>
      <c r="J97" s="124" t="s">
        <v>1620</v>
      </c>
      <c r="K97" s="125" t="str">
        <f>HYPERLINK(Table14[[#This Row],[URL-not hyperlinked]])</f>
        <v>https://clinicaltrials.gov/show/NCT04377568</v>
      </c>
      <c r="L97" s="36" t="s">
        <v>182</v>
      </c>
      <c r="M97" s="36" t="s">
        <v>164</v>
      </c>
      <c r="N97" s="36" t="s">
        <v>133</v>
      </c>
      <c r="O97" s="36" t="s">
        <v>1554</v>
      </c>
      <c r="P97" s="35" t="s">
        <v>1621</v>
      </c>
      <c r="Q97" s="35" t="s">
        <v>122</v>
      </c>
      <c r="R97" s="35" t="s">
        <v>854</v>
      </c>
      <c r="S97" s="35" t="s">
        <v>1380</v>
      </c>
      <c r="T97" s="35" t="s">
        <v>198</v>
      </c>
      <c r="U97" s="121">
        <v>43952</v>
      </c>
      <c r="V97" s="35">
        <v>100</v>
      </c>
      <c r="W97" s="35" t="s">
        <v>152</v>
      </c>
      <c r="Y97" s="119">
        <v>43976</v>
      </c>
      <c r="Z97" s="36"/>
    </row>
    <row r="98" spans="1:26" ht="78.75" x14ac:dyDescent="0.45">
      <c r="A98" s="36" t="s">
        <v>1537</v>
      </c>
      <c r="B98" s="35" t="s">
        <v>33</v>
      </c>
      <c r="C98" s="35" t="s">
        <v>1538</v>
      </c>
      <c r="D98" s="36" t="s">
        <v>1539</v>
      </c>
      <c r="E98" s="35" t="s">
        <v>1826</v>
      </c>
      <c r="G98" s="119"/>
      <c r="I98" s="119">
        <v>43944</v>
      </c>
      <c r="J98" s="35" t="s">
        <v>1540</v>
      </c>
      <c r="K98" s="125" t="str">
        <f>HYPERLINK(Table14[[#This Row],[URL-not hyperlinked]])</f>
        <v>https://clinicaltrials.gov/show/NCT04361253</v>
      </c>
      <c r="L98" s="36" t="s">
        <v>182</v>
      </c>
      <c r="M98" s="36" t="s">
        <v>188</v>
      </c>
      <c r="N98" s="36" t="s">
        <v>133</v>
      </c>
      <c r="O98" s="36" t="s">
        <v>1424</v>
      </c>
      <c r="P98" s="35" t="s">
        <v>1541</v>
      </c>
      <c r="Q98" s="35" t="s">
        <v>1542</v>
      </c>
      <c r="R98" s="35" t="s">
        <v>122</v>
      </c>
      <c r="S98" s="35" t="s">
        <v>1380</v>
      </c>
      <c r="T98" s="35" t="s">
        <v>1543</v>
      </c>
      <c r="U98" s="122">
        <v>43922</v>
      </c>
      <c r="V98" s="35">
        <v>220</v>
      </c>
      <c r="W98" s="35" t="s">
        <v>136</v>
      </c>
      <c r="Y98" s="119">
        <v>43976</v>
      </c>
      <c r="Z98" s="36"/>
    </row>
    <row r="99" spans="1:26" ht="65.650000000000006" x14ac:dyDescent="0.45">
      <c r="A99" s="36" t="s">
        <v>1413</v>
      </c>
      <c r="B99" s="35" t="s">
        <v>33</v>
      </c>
      <c r="C99" s="35" t="s">
        <v>1414</v>
      </c>
      <c r="D99" s="36" t="s">
        <v>1415</v>
      </c>
      <c r="E99" s="35" t="s">
        <v>1827</v>
      </c>
      <c r="G99" s="119"/>
      <c r="I99" s="119">
        <v>43920</v>
      </c>
      <c r="J99" s="35" t="s">
        <v>1416</v>
      </c>
      <c r="K99" s="125" t="str">
        <f>HYPERLINK(Table14[[#This Row],[URL-not hyperlinked]])</f>
        <v>https://clinicaltrials.gov/show/NCT04330261</v>
      </c>
      <c r="L99" s="36" t="s">
        <v>182</v>
      </c>
      <c r="M99" s="36" t="s">
        <v>164</v>
      </c>
      <c r="N99" s="36" t="s">
        <v>130</v>
      </c>
      <c r="P99" s="35" t="s">
        <v>1417</v>
      </c>
      <c r="Q99" s="35" t="s">
        <v>122</v>
      </c>
      <c r="R99" s="35" t="s">
        <v>854</v>
      </c>
      <c r="S99" s="35" t="s">
        <v>137</v>
      </c>
      <c r="T99" s="35" t="s">
        <v>1418</v>
      </c>
      <c r="U99" s="121">
        <v>43908</v>
      </c>
      <c r="V99" s="35">
        <v>12500</v>
      </c>
      <c r="Y99" s="119">
        <v>43976</v>
      </c>
      <c r="Z99" s="36"/>
    </row>
    <row r="100" spans="1:26" ht="91.9" x14ac:dyDescent="0.45">
      <c r="A100" s="36" t="s">
        <v>1502</v>
      </c>
      <c r="B100" s="35" t="s">
        <v>129</v>
      </c>
      <c r="C100" s="35" t="s">
        <v>1503</v>
      </c>
      <c r="D100" s="36" t="s">
        <v>1504</v>
      </c>
      <c r="E100" s="35" t="s">
        <v>1828</v>
      </c>
      <c r="G100" s="119"/>
      <c r="I100" s="119">
        <v>43935</v>
      </c>
      <c r="J100" s="35" t="s">
        <v>1505</v>
      </c>
      <c r="K100" s="125" t="str">
        <f>HYPERLINK(Table14[[#This Row],[URL-not hyperlinked]])</f>
        <v>https://clinicaltrials.gov/show/NCT04354441</v>
      </c>
      <c r="L100" s="36" t="s">
        <v>182</v>
      </c>
      <c r="M100" s="36" t="s">
        <v>164</v>
      </c>
      <c r="N100" s="36" t="s">
        <v>133</v>
      </c>
      <c r="O100" s="36" t="s">
        <v>1506</v>
      </c>
      <c r="P100" s="35" t="s">
        <v>1507</v>
      </c>
      <c r="Q100" s="35" t="s">
        <v>854</v>
      </c>
      <c r="R100" s="35" t="s">
        <v>1401</v>
      </c>
      <c r="S100" s="35" t="s">
        <v>1380</v>
      </c>
      <c r="T100" s="35" t="s">
        <v>1508</v>
      </c>
      <c r="U100" s="122">
        <v>43952</v>
      </c>
      <c r="V100" s="35">
        <v>600</v>
      </c>
      <c r="W100" s="35" t="s">
        <v>152</v>
      </c>
      <c r="Y100" s="119">
        <v>43976</v>
      </c>
      <c r="Z100" s="36"/>
    </row>
    <row r="101" spans="1:26" ht="78.75" x14ac:dyDescent="0.45">
      <c r="A101" s="36" t="s">
        <v>1530</v>
      </c>
      <c r="B101" s="35" t="s">
        <v>847</v>
      </c>
      <c r="C101" s="35" t="s">
        <v>1531</v>
      </c>
      <c r="D101" s="36" t="s">
        <v>1532</v>
      </c>
      <c r="E101" s="35" t="s">
        <v>1829</v>
      </c>
      <c r="G101" s="119"/>
      <c r="I101" s="119">
        <v>43943</v>
      </c>
      <c r="J101" s="35" t="s">
        <v>1533</v>
      </c>
      <c r="K101" s="125" t="str">
        <f>HYPERLINK(Table14[[#This Row],[URL-not hyperlinked]])</f>
        <v>https://clinicaltrials.gov/show/NCT04360811</v>
      </c>
      <c r="L101" s="36" t="s">
        <v>182</v>
      </c>
      <c r="M101" s="36" t="s">
        <v>132</v>
      </c>
      <c r="N101" s="36" t="s">
        <v>133</v>
      </c>
      <c r="O101" s="36" t="s">
        <v>1534</v>
      </c>
      <c r="P101" s="35" t="s">
        <v>1535</v>
      </c>
      <c r="Q101" s="35" t="s">
        <v>854</v>
      </c>
      <c r="R101" s="35" t="s">
        <v>122</v>
      </c>
      <c r="S101" s="35" t="s">
        <v>137</v>
      </c>
      <c r="T101" s="35" t="s">
        <v>1536</v>
      </c>
      <c r="U101" s="121">
        <v>43938</v>
      </c>
      <c r="V101" s="35">
        <v>3600</v>
      </c>
      <c r="W101" s="35" t="s">
        <v>122</v>
      </c>
      <c r="Y101" s="119">
        <v>43976</v>
      </c>
      <c r="Z101" s="36"/>
    </row>
    <row r="102" spans="1:26" ht="39.4" x14ac:dyDescent="0.45">
      <c r="A102" s="36" t="s">
        <v>1572</v>
      </c>
      <c r="B102" s="35" t="s">
        <v>129</v>
      </c>
      <c r="C102" s="35" t="s">
        <v>1573</v>
      </c>
      <c r="D102" s="36" t="s">
        <v>1574</v>
      </c>
      <c r="E102" s="35" t="s">
        <v>1830</v>
      </c>
      <c r="G102" s="119"/>
      <c r="I102" s="119">
        <v>43949</v>
      </c>
      <c r="J102" s="124" t="s">
        <v>1575</v>
      </c>
      <c r="K102" s="125" t="str">
        <f>HYPERLINK(Table14[[#This Row],[URL-not hyperlinked]])</f>
        <v>https://clinicaltrials.gov/show/NCT04368208</v>
      </c>
      <c r="L102" s="36" t="s">
        <v>182</v>
      </c>
      <c r="M102" s="36" t="s">
        <v>132</v>
      </c>
      <c r="N102" s="36" t="s">
        <v>130</v>
      </c>
      <c r="P102" s="35" t="s">
        <v>1576</v>
      </c>
      <c r="Q102" s="35" t="s">
        <v>854</v>
      </c>
      <c r="R102" s="35" t="s">
        <v>1401</v>
      </c>
      <c r="S102" s="35" t="s">
        <v>1380</v>
      </c>
      <c r="T102" s="35" t="s">
        <v>1577</v>
      </c>
      <c r="U102" s="122">
        <v>43952</v>
      </c>
      <c r="V102" s="35">
        <v>900</v>
      </c>
      <c r="Y102" s="119">
        <v>43976</v>
      </c>
      <c r="Z102" s="36"/>
    </row>
    <row r="103" spans="1:26" ht="65.650000000000006" x14ac:dyDescent="0.45">
      <c r="A103" s="36" t="s">
        <v>1484</v>
      </c>
      <c r="B103" s="35" t="s">
        <v>129</v>
      </c>
      <c r="C103" s="35" t="s">
        <v>1485</v>
      </c>
      <c r="D103" s="36" t="s">
        <v>1486</v>
      </c>
      <c r="E103" s="35" t="s">
        <v>1831</v>
      </c>
      <c r="G103" s="119"/>
      <c r="I103" s="119">
        <v>43931</v>
      </c>
      <c r="J103" s="35" t="s">
        <v>1487</v>
      </c>
      <c r="K103" s="125" t="str">
        <f>HYPERLINK(Table14[[#This Row],[URL-not hyperlinked]])</f>
        <v>https://clinicaltrials.gov/show/NCT04348929</v>
      </c>
      <c r="L103" s="36" t="s">
        <v>182</v>
      </c>
      <c r="M103" s="36" t="s">
        <v>132</v>
      </c>
      <c r="N103" s="36" t="s">
        <v>133</v>
      </c>
      <c r="O103" s="36" t="s">
        <v>1488</v>
      </c>
      <c r="P103" s="35" t="s">
        <v>1489</v>
      </c>
      <c r="Q103" s="35" t="s">
        <v>854</v>
      </c>
      <c r="R103" s="35" t="s">
        <v>122</v>
      </c>
      <c r="S103" s="35" t="s">
        <v>137</v>
      </c>
      <c r="T103" s="35" t="s">
        <v>1490</v>
      </c>
      <c r="U103" s="121">
        <v>43937</v>
      </c>
      <c r="V103" s="35">
        <v>600</v>
      </c>
      <c r="W103" s="35" t="s">
        <v>122</v>
      </c>
      <c r="Y103" s="119">
        <v>43976</v>
      </c>
      <c r="Z103" s="36"/>
    </row>
    <row r="104" spans="1:26" ht="39.4" x14ac:dyDescent="0.45">
      <c r="A104" s="36" t="s">
        <v>1460</v>
      </c>
      <c r="B104" s="35" t="s">
        <v>33</v>
      </c>
      <c r="D104" s="36" t="s">
        <v>1461</v>
      </c>
      <c r="E104" s="35" t="s">
        <v>1832</v>
      </c>
      <c r="G104" s="119"/>
      <c r="I104" s="119">
        <v>43930</v>
      </c>
      <c r="J104" s="35" t="s">
        <v>1462</v>
      </c>
      <c r="K104" s="125" t="str">
        <f>HYPERLINK(Table14[[#This Row],[URL-not hyperlinked]])</f>
        <v>https://clinicaltrials.gov/show/NCT04343664</v>
      </c>
      <c r="L104" s="36" t="s">
        <v>182</v>
      </c>
      <c r="M104" s="36" t="s">
        <v>1463</v>
      </c>
      <c r="N104" s="36" t="s">
        <v>1400</v>
      </c>
      <c r="P104" s="35" t="s">
        <v>1464</v>
      </c>
      <c r="Q104" s="35" t="s">
        <v>1465</v>
      </c>
      <c r="R104" s="35" t="s">
        <v>122</v>
      </c>
      <c r="S104" s="35" t="s">
        <v>1380</v>
      </c>
      <c r="T104" s="35" t="s">
        <v>1466</v>
      </c>
      <c r="U104" s="121">
        <v>43933</v>
      </c>
      <c r="V104" s="35">
        <v>10000</v>
      </c>
      <c r="Y104" s="119">
        <v>43976</v>
      </c>
      <c r="Z104" s="36"/>
    </row>
    <row r="105" spans="1:26" ht="52.5" x14ac:dyDescent="0.45">
      <c r="A105" s="36" t="s">
        <v>1435</v>
      </c>
      <c r="B105" s="35" t="s">
        <v>129</v>
      </c>
      <c r="C105" s="35" t="s">
        <v>1436</v>
      </c>
      <c r="D105" s="36" t="s">
        <v>1437</v>
      </c>
      <c r="E105" s="35" t="s">
        <v>1833</v>
      </c>
      <c r="G105" s="119"/>
      <c r="I105" s="119">
        <v>43924</v>
      </c>
      <c r="J105" s="35" t="s">
        <v>1438</v>
      </c>
      <c r="K105" s="125" t="str">
        <f>HYPERLINK(Table14[[#This Row],[URL-not hyperlinked]])</f>
        <v>https://clinicaltrials.gov/show/NCT04336787</v>
      </c>
      <c r="L105" s="36" t="s">
        <v>182</v>
      </c>
      <c r="M105" s="36" t="s">
        <v>190</v>
      </c>
      <c r="N105" s="36" t="s">
        <v>130</v>
      </c>
      <c r="P105" s="35" t="s">
        <v>1439</v>
      </c>
      <c r="Q105" s="35" t="s">
        <v>854</v>
      </c>
      <c r="R105" s="35" t="s">
        <v>873</v>
      </c>
      <c r="S105" s="35" t="s">
        <v>1380</v>
      </c>
      <c r="T105" s="35" t="s">
        <v>1440</v>
      </c>
      <c r="U105" s="121">
        <v>43933</v>
      </c>
      <c r="V105" s="35">
        <v>100</v>
      </c>
      <c r="W105" s="35" t="s">
        <v>122</v>
      </c>
      <c r="Y105" s="119">
        <v>43976</v>
      </c>
      <c r="Z105" s="36"/>
    </row>
    <row r="106" spans="1:26" ht="39.4" x14ac:dyDescent="0.45">
      <c r="A106" s="36" t="s">
        <v>1390</v>
      </c>
      <c r="B106" s="35" t="s">
        <v>33</v>
      </c>
      <c r="D106" s="36" t="s">
        <v>1391</v>
      </c>
      <c r="E106" s="35" t="s">
        <v>1834</v>
      </c>
      <c r="G106" s="119"/>
      <c r="I106" s="119">
        <v>43879</v>
      </c>
      <c r="J106" s="35" t="s">
        <v>1392</v>
      </c>
      <c r="K106" s="125" t="str">
        <f>HYPERLINK(Table14[[#This Row],[URL-not hyperlinked]])</f>
        <v>https://clinicaltrials.gov/show/NCT04279899</v>
      </c>
      <c r="L106" s="36" t="s">
        <v>182</v>
      </c>
      <c r="M106" s="36" t="s">
        <v>121</v>
      </c>
      <c r="N106" s="36" t="s">
        <v>130</v>
      </c>
      <c r="P106" s="35" t="s">
        <v>916</v>
      </c>
      <c r="Q106" s="35" t="s">
        <v>122</v>
      </c>
      <c r="R106" s="35" t="s">
        <v>1393</v>
      </c>
      <c r="S106" s="35" t="s">
        <v>137</v>
      </c>
      <c r="T106" s="35" t="s">
        <v>1394</v>
      </c>
      <c r="U106" s="121">
        <v>43862</v>
      </c>
      <c r="V106" s="35">
        <v>100</v>
      </c>
      <c r="W106" s="35" t="s">
        <v>122</v>
      </c>
      <c r="Y106" s="119">
        <v>43976</v>
      </c>
      <c r="Z106" s="36"/>
    </row>
    <row r="107" spans="1:26" ht="65.650000000000006" x14ac:dyDescent="0.45">
      <c r="A107" s="36" t="s">
        <v>1584</v>
      </c>
      <c r="B107" s="35" t="s">
        <v>33</v>
      </c>
      <c r="C107" s="35" t="s">
        <v>1585</v>
      </c>
      <c r="D107" s="36" t="s">
        <v>1586</v>
      </c>
      <c r="E107" s="35" t="s">
        <v>1835</v>
      </c>
      <c r="G107" s="119"/>
      <c r="I107" s="119">
        <v>43951</v>
      </c>
      <c r="J107" s="124" t="s">
        <v>1587</v>
      </c>
      <c r="K107" s="125" t="str">
        <f>HYPERLINK(Table14[[#This Row],[URL-not hyperlinked]])</f>
        <v>https://clinicaltrials.gov/show/NCT04370834</v>
      </c>
      <c r="L107" s="36" t="s">
        <v>182</v>
      </c>
      <c r="M107" s="36" t="s">
        <v>153</v>
      </c>
      <c r="N107" s="36" t="s">
        <v>133</v>
      </c>
      <c r="O107" s="36" t="s">
        <v>1588</v>
      </c>
      <c r="P107" s="35" t="s">
        <v>150</v>
      </c>
      <c r="Q107" s="35" t="s">
        <v>1481</v>
      </c>
      <c r="R107" s="35" t="s">
        <v>122</v>
      </c>
      <c r="S107" s="35" t="s">
        <v>1380</v>
      </c>
      <c r="T107" s="35" t="s">
        <v>151</v>
      </c>
      <c r="U107" s="121">
        <v>43952</v>
      </c>
      <c r="V107" s="35">
        <v>200</v>
      </c>
      <c r="W107" s="35" t="s">
        <v>152</v>
      </c>
      <c r="Y107" s="119">
        <v>43976</v>
      </c>
      <c r="Z107" s="36"/>
    </row>
    <row r="108" spans="1:26" ht="65.650000000000006" x14ac:dyDescent="0.45">
      <c r="A108" s="36" t="s">
        <v>1550</v>
      </c>
      <c r="B108" s="35" t="s">
        <v>129</v>
      </c>
      <c r="C108" s="35" t="s">
        <v>1551</v>
      </c>
      <c r="D108" s="36" t="s">
        <v>1552</v>
      </c>
      <c r="E108" s="35" t="s">
        <v>1836</v>
      </c>
      <c r="G108" s="119"/>
      <c r="I108" s="119">
        <v>43944</v>
      </c>
      <c r="J108" s="35" t="s">
        <v>1553</v>
      </c>
      <c r="K108" s="125" t="str">
        <f>HYPERLINK(Table14[[#This Row],[URL-not hyperlinked]])</f>
        <v>https://clinicaltrials.gov/show/NCT04365231</v>
      </c>
      <c r="L108" s="36" t="s">
        <v>182</v>
      </c>
      <c r="M108" s="36" t="s">
        <v>132</v>
      </c>
      <c r="N108" s="36" t="s">
        <v>133</v>
      </c>
      <c r="O108" s="36" t="s">
        <v>1554</v>
      </c>
      <c r="P108" s="35" t="s">
        <v>134</v>
      </c>
      <c r="Q108" s="35" t="s">
        <v>854</v>
      </c>
      <c r="R108" s="35" t="s">
        <v>122</v>
      </c>
      <c r="S108" s="35" t="s">
        <v>1380</v>
      </c>
      <c r="T108" s="35" t="s">
        <v>135</v>
      </c>
      <c r="U108" s="122">
        <v>43922</v>
      </c>
      <c r="V108" s="35">
        <v>50</v>
      </c>
      <c r="W108" s="35" t="s">
        <v>136</v>
      </c>
      <c r="Y108" s="119">
        <v>43976</v>
      </c>
      <c r="Z108" s="36"/>
    </row>
    <row r="109" spans="1:26" ht="39.4" x14ac:dyDescent="0.45">
      <c r="A109" s="36" t="s">
        <v>1578</v>
      </c>
      <c r="B109" s="35" t="s">
        <v>129</v>
      </c>
      <c r="C109" s="35" t="s">
        <v>1579</v>
      </c>
      <c r="D109" s="36" t="s">
        <v>1580</v>
      </c>
      <c r="E109" s="35" t="s">
        <v>1837</v>
      </c>
      <c r="G109" s="119"/>
      <c r="I109" s="119">
        <v>43950</v>
      </c>
      <c r="J109" s="124" t="s">
        <v>1581</v>
      </c>
      <c r="K109" s="125" t="str">
        <f>HYPERLINK(Table14[[#This Row],[URL-not hyperlinked]])</f>
        <v>https://clinicaltrials.gov/show/NCT04369859</v>
      </c>
      <c r="L109" s="36" t="s">
        <v>182</v>
      </c>
      <c r="M109" s="36" t="s">
        <v>132</v>
      </c>
      <c r="N109" s="36" t="s">
        <v>130</v>
      </c>
      <c r="P109" s="35" t="s">
        <v>1582</v>
      </c>
      <c r="Q109" s="35" t="s">
        <v>854</v>
      </c>
      <c r="R109" s="35" t="s">
        <v>122</v>
      </c>
      <c r="S109" s="35" t="s">
        <v>137</v>
      </c>
      <c r="T109" s="35" t="s">
        <v>1583</v>
      </c>
      <c r="U109" s="121">
        <v>43944</v>
      </c>
      <c r="V109" s="35">
        <v>1300</v>
      </c>
      <c r="Y109" s="119">
        <v>43976</v>
      </c>
      <c r="Z109" s="36"/>
    </row>
    <row r="110" spans="1:26" ht="52.5" x14ac:dyDescent="0.45">
      <c r="A110" s="36" t="s">
        <v>1398</v>
      </c>
      <c r="B110" s="35" t="s">
        <v>129</v>
      </c>
      <c r="C110" s="35" t="s">
        <v>140</v>
      </c>
      <c r="D110" s="36" t="s">
        <v>141</v>
      </c>
      <c r="E110" s="35" t="s">
        <v>1838</v>
      </c>
      <c r="G110" s="119"/>
      <c r="I110" s="119">
        <v>43908</v>
      </c>
      <c r="J110" s="35" t="s">
        <v>1399</v>
      </c>
      <c r="K110" s="125" t="str">
        <f>HYPERLINK(Table14[[#This Row],[URL-not hyperlinked]])</f>
        <v>https://clinicaltrials.gov/show/NCT04315870</v>
      </c>
      <c r="L110" s="36" t="s">
        <v>182</v>
      </c>
      <c r="M110" s="36" t="s">
        <v>120</v>
      </c>
      <c r="N110" s="36" t="s">
        <v>1400</v>
      </c>
      <c r="P110" s="35" t="s">
        <v>142</v>
      </c>
      <c r="Q110" s="35" t="s">
        <v>854</v>
      </c>
      <c r="R110" s="35" t="s">
        <v>1401</v>
      </c>
      <c r="S110" s="35" t="s">
        <v>137</v>
      </c>
      <c r="T110" s="35" t="s">
        <v>144</v>
      </c>
      <c r="U110" s="121">
        <v>43831</v>
      </c>
      <c r="V110" s="35">
        <v>20</v>
      </c>
      <c r="W110" s="35" t="s">
        <v>122</v>
      </c>
      <c r="Y110" s="119">
        <v>43976</v>
      </c>
      <c r="Z110" s="36"/>
    </row>
    <row r="111" spans="1:26" ht="39.4" x14ac:dyDescent="0.45">
      <c r="A111" s="36" t="s">
        <v>139</v>
      </c>
      <c r="B111" s="35" t="s">
        <v>129</v>
      </c>
      <c r="C111" s="35" t="s">
        <v>140</v>
      </c>
      <c r="D111" s="36" t="s">
        <v>141</v>
      </c>
      <c r="E111" s="35" t="s">
        <v>1838</v>
      </c>
      <c r="G111" s="119"/>
      <c r="I111" s="119">
        <v>43910</v>
      </c>
      <c r="J111" s="35" t="s">
        <v>1402</v>
      </c>
      <c r="K111" s="125" t="str">
        <f>HYPERLINK(Table14[[#This Row],[URL-not hyperlinked]])</f>
        <v>https://clinicaltrials.gov/show/NCT04319016</v>
      </c>
      <c r="L111" s="36" t="s">
        <v>182</v>
      </c>
      <c r="M111" s="36" t="s">
        <v>120</v>
      </c>
      <c r="N111" s="36" t="s">
        <v>1400</v>
      </c>
      <c r="P111" s="35" t="s">
        <v>142</v>
      </c>
      <c r="Q111" s="35" t="s">
        <v>122</v>
      </c>
      <c r="R111" s="35" t="s">
        <v>122</v>
      </c>
      <c r="S111" s="35" t="s">
        <v>137</v>
      </c>
      <c r="T111" s="35" t="s">
        <v>143</v>
      </c>
      <c r="U111" s="121">
        <v>43831</v>
      </c>
      <c r="V111" s="35">
        <v>200</v>
      </c>
      <c r="Y111" s="119">
        <v>43976</v>
      </c>
      <c r="Z111" s="36"/>
    </row>
    <row r="112" spans="1:26" ht="39.4" x14ac:dyDescent="0.45">
      <c r="A112" s="36" t="s">
        <v>1666</v>
      </c>
      <c r="B112" s="35" t="s">
        <v>129</v>
      </c>
      <c r="C112" s="35" t="s">
        <v>1667</v>
      </c>
      <c r="D112" s="36" t="s">
        <v>1668</v>
      </c>
      <c r="E112" s="35" t="s">
        <v>1839</v>
      </c>
      <c r="G112" s="119"/>
      <c r="I112" s="119">
        <v>43965</v>
      </c>
      <c r="J112" s="124" t="s">
        <v>1669</v>
      </c>
      <c r="K112" s="125" t="str">
        <f>HYPERLINK(Table14[[#This Row],[URL-not hyperlinked]])</f>
        <v>https://clinicaltrials.gov/show/NCT04389554</v>
      </c>
      <c r="L112" s="36" t="s">
        <v>182</v>
      </c>
      <c r="M112" s="36" t="s">
        <v>190</v>
      </c>
      <c r="N112" s="36" t="s">
        <v>1400</v>
      </c>
      <c r="P112" s="35" t="s">
        <v>1451</v>
      </c>
      <c r="Q112" s="35" t="s">
        <v>854</v>
      </c>
      <c r="R112" s="35" t="s">
        <v>873</v>
      </c>
      <c r="S112" s="35" t="s">
        <v>137</v>
      </c>
      <c r="T112" s="35" t="s">
        <v>1670</v>
      </c>
      <c r="U112" s="121">
        <v>43965</v>
      </c>
      <c r="V112" s="35">
        <v>400</v>
      </c>
      <c r="Y112" s="119">
        <v>43976</v>
      </c>
      <c r="Z112" s="36"/>
    </row>
    <row r="113" spans="1:26" ht="39.4" x14ac:dyDescent="0.45">
      <c r="A113" s="36" t="s">
        <v>216</v>
      </c>
      <c r="B113" s="35" t="s">
        <v>129</v>
      </c>
      <c r="C113" s="35" t="s">
        <v>217</v>
      </c>
      <c r="D113" s="36" t="s">
        <v>1648</v>
      </c>
      <c r="E113" s="35" t="s">
        <v>1840</v>
      </c>
      <c r="G113" s="119"/>
      <c r="I113" s="119">
        <v>43961</v>
      </c>
      <c r="J113" s="124" t="s">
        <v>1649</v>
      </c>
      <c r="K113" s="125" t="str">
        <f>HYPERLINK(Table14[[#This Row],[URL-not hyperlinked]])</f>
        <v>https://clinicaltrials.gov/show/NCT04385238</v>
      </c>
      <c r="L113" s="36" t="s">
        <v>182</v>
      </c>
      <c r="N113" s="36" t="s">
        <v>130</v>
      </c>
      <c r="P113" s="35" t="s">
        <v>1571</v>
      </c>
      <c r="Q113" s="35" t="s">
        <v>854</v>
      </c>
      <c r="R113" s="35" t="s">
        <v>122</v>
      </c>
      <c r="S113" s="35" t="s">
        <v>1380</v>
      </c>
      <c r="T113" s="35" t="s">
        <v>218</v>
      </c>
      <c r="U113" s="121">
        <v>43971</v>
      </c>
      <c r="V113" s="35">
        <v>25000</v>
      </c>
      <c r="Y113" s="119">
        <v>43976</v>
      </c>
      <c r="Z113" s="36"/>
    </row>
    <row r="114" spans="1:26" ht="39.4" x14ac:dyDescent="0.45">
      <c r="A114" s="36" t="s">
        <v>1567</v>
      </c>
      <c r="B114" s="35" t="s">
        <v>129</v>
      </c>
      <c r="C114" s="35" t="s">
        <v>1568</v>
      </c>
      <c r="D114" s="36" t="s">
        <v>1569</v>
      </c>
      <c r="E114" s="35" t="s">
        <v>1841</v>
      </c>
      <c r="G114" s="119"/>
      <c r="I114" s="119">
        <v>43944</v>
      </c>
      <c r="J114" s="35" t="s">
        <v>1570</v>
      </c>
      <c r="K114" s="125" t="str">
        <f>HYPERLINK(Table14[[#This Row],[URL-not hyperlinked]])</f>
        <v>https://clinicaltrials.gov/show/NCT04366986</v>
      </c>
      <c r="L114" s="36" t="s">
        <v>182</v>
      </c>
      <c r="M114" s="36" t="s">
        <v>153</v>
      </c>
      <c r="N114" s="36" t="s">
        <v>1400</v>
      </c>
      <c r="P114" s="35" t="s">
        <v>1571</v>
      </c>
      <c r="Q114" s="35" t="s">
        <v>854</v>
      </c>
      <c r="R114" s="35" t="s">
        <v>122</v>
      </c>
      <c r="S114" s="35" t="s">
        <v>1380</v>
      </c>
      <c r="T114" s="35" t="s">
        <v>131</v>
      </c>
      <c r="U114" s="121">
        <v>43952</v>
      </c>
      <c r="V114" s="35">
        <v>25000</v>
      </c>
      <c r="Y114" s="119">
        <v>43976</v>
      </c>
      <c r="Z114" s="36"/>
    </row>
    <row r="115" spans="1:26" ht="65.650000000000006" x14ac:dyDescent="0.45">
      <c r="A115" s="36" t="s">
        <v>1662</v>
      </c>
      <c r="B115" s="35" t="s">
        <v>129</v>
      </c>
      <c r="D115" s="36" t="s">
        <v>1663</v>
      </c>
      <c r="E115" s="35" t="s">
        <v>1842</v>
      </c>
      <c r="G115" s="119"/>
      <c r="I115" s="119">
        <v>43965</v>
      </c>
      <c r="J115" s="124" t="s">
        <v>1664</v>
      </c>
      <c r="K115" s="125" t="str">
        <f>HYPERLINK(Table14[[#This Row],[URL-not hyperlinked]])</f>
        <v>https://clinicaltrials.gov/show/NCT04389515</v>
      </c>
      <c r="L115" s="36" t="s">
        <v>182</v>
      </c>
      <c r="M115" s="36" t="s">
        <v>190</v>
      </c>
      <c r="N115" s="36" t="s">
        <v>130</v>
      </c>
      <c r="P115" s="35" t="s">
        <v>1451</v>
      </c>
      <c r="Q115" s="35" t="s">
        <v>854</v>
      </c>
      <c r="R115" s="35" t="s">
        <v>873</v>
      </c>
      <c r="S115" s="35" t="s">
        <v>1380</v>
      </c>
      <c r="T115" s="35" t="s">
        <v>1665</v>
      </c>
      <c r="U115" s="121">
        <v>43965</v>
      </c>
      <c r="V115" s="35">
        <v>75</v>
      </c>
      <c r="Y115" s="119">
        <v>43976</v>
      </c>
      <c r="Z115" s="36"/>
    </row>
    <row r="116" spans="1:26" ht="52.5" x14ac:dyDescent="0.45">
      <c r="A116" s="36" t="s">
        <v>1658</v>
      </c>
      <c r="B116" s="35" t="s">
        <v>129</v>
      </c>
      <c r="D116" s="36" t="s">
        <v>1659</v>
      </c>
      <c r="E116" s="35" t="s">
        <v>1843</v>
      </c>
      <c r="G116" s="119"/>
      <c r="I116" s="119">
        <v>43965</v>
      </c>
      <c r="J116" s="124" t="s">
        <v>1660</v>
      </c>
      <c r="K116" s="125" t="str">
        <f>HYPERLINK(Table14[[#This Row],[URL-not hyperlinked]])</f>
        <v>https://clinicaltrials.gov/show/NCT04389489</v>
      </c>
      <c r="L116" s="36" t="s">
        <v>182</v>
      </c>
      <c r="M116" s="36" t="s">
        <v>190</v>
      </c>
      <c r="N116" s="36" t="s">
        <v>130</v>
      </c>
      <c r="P116" s="35" t="s">
        <v>1451</v>
      </c>
      <c r="Q116" s="35" t="s">
        <v>854</v>
      </c>
      <c r="R116" s="35" t="s">
        <v>873</v>
      </c>
      <c r="S116" s="35" t="s">
        <v>1380</v>
      </c>
      <c r="T116" s="35" t="s">
        <v>1661</v>
      </c>
      <c r="U116" s="121">
        <v>43965</v>
      </c>
      <c r="V116" s="35">
        <v>140</v>
      </c>
      <c r="Y116" s="119">
        <v>43976</v>
      </c>
      <c r="Z116" s="36"/>
    </row>
    <row r="117" spans="1:26" ht="26.25" x14ac:dyDescent="0.45">
      <c r="A117" s="36" t="s">
        <v>1603</v>
      </c>
      <c r="B117" s="35" t="s">
        <v>33</v>
      </c>
      <c r="D117" s="36" t="s">
        <v>1604</v>
      </c>
      <c r="E117" s="35" t="s">
        <v>1844</v>
      </c>
      <c r="G117" s="119"/>
      <c r="I117" s="119">
        <v>43952</v>
      </c>
      <c r="J117" s="124" t="s">
        <v>1605</v>
      </c>
      <c r="K117" s="125" t="str">
        <f>HYPERLINK(Table14[[#This Row],[URL-not hyperlinked]])</f>
        <v>https://clinicaltrials.gov/show/NCT04374838</v>
      </c>
      <c r="L117" s="36" t="s">
        <v>182</v>
      </c>
      <c r="M117" s="36" t="s">
        <v>155</v>
      </c>
      <c r="N117" s="36" t="s">
        <v>130</v>
      </c>
      <c r="P117" s="35" t="s">
        <v>1606</v>
      </c>
      <c r="Q117" s="35" t="s">
        <v>122</v>
      </c>
      <c r="R117" s="35" t="s">
        <v>122</v>
      </c>
      <c r="S117" s="35" t="s">
        <v>1380</v>
      </c>
      <c r="T117" s="35" t="s">
        <v>1607</v>
      </c>
      <c r="U117" s="121">
        <v>43966</v>
      </c>
      <c r="V117" s="35">
        <v>20</v>
      </c>
      <c r="Y117" s="119">
        <v>43976</v>
      </c>
      <c r="Z117" s="36"/>
    </row>
    <row r="118" spans="1:26" ht="131.25" x14ac:dyDescent="0.45">
      <c r="A118" s="36" t="s">
        <v>1454</v>
      </c>
      <c r="B118" s="35" t="s">
        <v>33</v>
      </c>
      <c r="C118" s="35" t="s">
        <v>1455</v>
      </c>
      <c r="D118" s="36" t="s">
        <v>1456</v>
      </c>
      <c r="E118" s="35" t="s">
        <v>1845</v>
      </c>
      <c r="G118" s="119"/>
      <c r="I118" s="119">
        <v>43924</v>
      </c>
      <c r="J118" s="35" t="s">
        <v>1457</v>
      </c>
      <c r="K118" s="125" t="str">
        <f>HYPERLINK(Table14[[#This Row],[URL-not hyperlinked]])</f>
        <v>https://clinicaltrials.gov/show/NCT04341168</v>
      </c>
      <c r="L118" s="36" t="s">
        <v>182</v>
      </c>
      <c r="M118" s="36" t="s">
        <v>125</v>
      </c>
      <c r="N118" s="36" t="s">
        <v>130</v>
      </c>
      <c r="P118" s="35" t="s">
        <v>1458</v>
      </c>
      <c r="Q118" s="35" t="s">
        <v>122</v>
      </c>
      <c r="R118" s="35" t="s">
        <v>122</v>
      </c>
      <c r="S118" s="35" t="s">
        <v>1380</v>
      </c>
      <c r="T118" s="35" t="s">
        <v>1459</v>
      </c>
      <c r="U118" s="122">
        <v>43922</v>
      </c>
      <c r="V118" s="35">
        <v>160</v>
      </c>
      <c r="Y118" s="119">
        <v>43976</v>
      </c>
      <c r="Z118" s="36"/>
    </row>
    <row r="119" spans="1:26" ht="65.650000000000006" x14ac:dyDescent="0.45">
      <c r="A119" s="36" t="s">
        <v>1608</v>
      </c>
      <c r="B119" s="35" t="s">
        <v>191</v>
      </c>
      <c r="C119" s="35" t="s">
        <v>1609</v>
      </c>
      <c r="D119" s="36" t="s">
        <v>1610</v>
      </c>
      <c r="E119" s="35" t="s">
        <v>1846</v>
      </c>
      <c r="G119" s="119"/>
      <c r="I119" s="119">
        <v>43942</v>
      </c>
      <c r="J119" s="124" t="s">
        <v>1611</v>
      </c>
      <c r="K119" s="125" t="str">
        <f>HYPERLINK(Table14[[#This Row],[URL-not hyperlinked]])</f>
        <v>https://clinicaltrials.gov/show/NCT04375748</v>
      </c>
      <c r="L119" s="36" t="s">
        <v>182</v>
      </c>
      <c r="M119" s="36" t="s">
        <v>132</v>
      </c>
      <c r="N119" s="36" t="s">
        <v>130</v>
      </c>
      <c r="P119" s="35" t="s">
        <v>1535</v>
      </c>
      <c r="Q119" s="35" t="s">
        <v>122</v>
      </c>
      <c r="R119" s="35" t="s">
        <v>122</v>
      </c>
      <c r="S119" s="35" t="s">
        <v>137</v>
      </c>
      <c r="T119" s="35" t="s">
        <v>1612</v>
      </c>
      <c r="U119" s="121">
        <v>43936</v>
      </c>
      <c r="V119" s="35">
        <v>400</v>
      </c>
      <c r="Y119" s="119">
        <v>43976</v>
      </c>
      <c r="Z119" s="36"/>
    </row>
    <row r="120" spans="1:26" ht="144.4" x14ac:dyDescent="0.45">
      <c r="A120" s="36" t="s">
        <v>1469</v>
      </c>
      <c r="B120" s="35" t="s">
        <v>33</v>
      </c>
      <c r="C120" s="35" t="s">
        <v>1470</v>
      </c>
      <c r="D120" s="36" t="s">
        <v>1471</v>
      </c>
      <c r="E120" s="35" t="s">
        <v>1847</v>
      </c>
      <c r="G120" s="119"/>
      <c r="I120" s="119">
        <v>43924</v>
      </c>
      <c r="J120" s="35" t="s">
        <v>1472</v>
      </c>
      <c r="K120" s="125" t="str">
        <f>HYPERLINK(Table14[[#This Row],[URL-not hyperlinked]])</f>
        <v>https://clinicaltrials.gov/show/NCT04347278</v>
      </c>
      <c r="L120" s="36" t="s">
        <v>182</v>
      </c>
      <c r="M120" s="36" t="s">
        <v>189</v>
      </c>
      <c r="N120" s="36" t="s">
        <v>1400</v>
      </c>
      <c r="P120" s="35" t="s">
        <v>1473</v>
      </c>
      <c r="Q120" s="35" t="s">
        <v>1374</v>
      </c>
      <c r="R120" s="35" t="s">
        <v>1474</v>
      </c>
      <c r="S120" s="35" t="s">
        <v>1380</v>
      </c>
      <c r="T120" s="35" t="s">
        <v>1475</v>
      </c>
      <c r="U120" s="121">
        <v>43936</v>
      </c>
      <c r="V120" s="35">
        <v>100</v>
      </c>
      <c r="Y120" s="119">
        <v>43976</v>
      </c>
      <c r="Z120" s="36"/>
    </row>
    <row r="121" spans="1:26" ht="52.5" x14ac:dyDescent="0.45">
      <c r="A121" s="36" t="s">
        <v>1655</v>
      </c>
      <c r="B121" s="35" t="s">
        <v>129</v>
      </c>
      <c r="D121" s="36" t="s">
        <v>1656</v>
      </c>
      <c r="E121" s="35" t="s">
        <v>1848</v>
      </c>
      <c r="G121" s="119"/>
      <c r="I121" s="119">
        <v>43958</v>
      </c>
      <c r="J121" s="124" t="s">
        <v>1657</v>
      </c>
      <c r="K121" s="125" t="str">
        <f>HYPERLINK(Table14[[#This Row],[URL-not hyperlinked]])</f>
        <v>https://clinicaltrials.gov/show/NCT04388605</v>
      </c>
      <c r="L121" s="36" t="s">
        <v>182</v>
      </c>
      <c r="M121" s="36" t="s">
        <v>153</v>
      </c>
      <c r="N121" s="36" t="s">
        <v>1400</v>
      </c>
      <c r="P121" s="35" t="s">
        <v>210</v>
      </c>
      <c r="Q121" s="35" t="s">
        <v>854</v>
      </c>
      <c r="R121" s="35" t="s">
        <v>122</v>
      </c>
      <c r="S121" s="35" t="s">
        <v>137</v>
      </c>
      <c r="T121" s="35" t="s">
        <v>211</v>
      </c>
      <c r="U121" s="121">
        <v>43942</v>
      </c>
      <c r="V121" s="35">
        <v>11000</v>
      </c>
      <c r="Y121" s="119">
        <v>43976</v>
      </c>
      <c r="Z121" s="36"/>
    </row>
    <row r="122" spans="1:26" ht="65.650000000000006" x14ac:dyDescent="0.45">
      <c r="A122" s="36" t="s">
        <v>1595</v>
      </c>
      <c r="B122" s="35" t="s">
        <v>33</v>
      </c>
      <c r="C122" s="35" t="s">
        <v>1596</v>
      </c>
      <c r="D122" s="36" t="s">
        <v>1597</v>
      </c>
      <c r="E122" s="35" t="s">
        <v>1849</v>
      </c>
      <c r="G122" s="119"/>
      <c r="I122" s="119">
        <v>43950</v>
      </c>
      <c r="J122" s="124" t="s">
        <v>1598</v>
      </c>
      <c r="K122" s="125" t="str">
        <f>HYPERLINK(Table14[[#This Row],[URL-not hyperlinked]])</f>
        <v>https://clinicaltrials.gov/show/NCT04371926</v>
      </c>
      <c r="L122" s="36" t="s">
        <v>182</v>
      </c>
      <c r="M122" s="36" t="s">
        <v>153</v>
      </c>
      <c r="N122" s="36" t="s">
        <v>133</v>
      </c>
      <c r="O122" s="36" t="s">
        <v>1599</v>
      </c>
      <c r="P122" s="35" t="s">
        <v>1600</v>
      </c>
      <c r="Q122" s="35" t="s">
        <v>1407</v>
      </c>
      <c r="R122" s="35" t="s">
        <v>1601</v>
      </c>
      <c r="S122" s="35" t="s">
        <v>1380</v>
      </c>
      <c r="T122" s="35" t="s">
        <v>1602</v>
      </c>
      <c r="U122" s="122">
        <v>43983</v>
      </c>
      <c r="V122" s="35">
        <v>64</v>
      </c>
      <c r="W122" s="35" t="s">
        <v>122</v>
      </c>
      <c r="Y122" s="119">
        <v>43976</v>
      </c>
      <c r="Z122" s="36"/>
    </row>
    <row r="123" spans="1:26" ht="341.25" x14ac:dyDescent="0.45">
      <c r="A123" s="36" t="s">
        <v>1561</v>
      </c>
      <c r="B123" s="35" t="s">
        <v>33</v>
      </c>
      <c r="D123" s="36" t="s">
        <v>1562</v>
      </c>
      <c r="E123" s="35" t="s">
        <v>1850</v>
      </c>
      <c r="G123" s="119"/>
      <c r="I123" s="119">
        <v>43938</v>
      </c>
      <c r="J123" s="124" t="s">
        <v>1563</v>
      </c>
      <c r="K123" s="125" t="str">
        <f>HYPERLINK(Table14[[#This Row],[URL-not hyperlinked]])</f>
        <v>https://clinicaltrials.gov/show/NCT04366921</v>
      </c>
      <c r="L123" s="36" t="s">
        <v>182</v>
      </c>
      <c r="M123" s="36" t="s">
        <v>1564</v>
      </c>
      <c r="N123" s="36" t="s">
        <v>130</v>
      </c>
      <c r="P123" s="35" t="s">
        <v>1565</v>
      </c>
      <c r="Q123" s="35" t="s">
        <v>122</v>
      </c>
      <c r="R123" s="35" t="s">
        <v>122</v>
      </c>
      <c r="S123" s="35" t="s">
        <v>137</v>
      </c>
      <c r="T123" s="35" t="s">
        <v>1566</v>
      </c>
      <c r="U123" s="121">
        <v>43931</v>
      </c>
      <c r="V123" s="35">
        <v>150</v>
      </c>
      <c r="Y123" s="119">
        <v>43976</v>
      </c>
      <c r="Z123" s="36"/>
    </row>
    <row r="124" spans="1:26" ht="52.5" x14ac:dyDescent="0.45">
      <c r="A124" s="36" t="s">
        <v>1382</v>
      </c>
      <c r="B124" s="35" t="s">
        <v>33</v>
      </c>
      <c r="C124" s="35" t="s">
        <v>169</v>
      </c>
      <c r="D124" s="36" t="s">
        <v>1383</v>
      </c>
      <c r="E124" s="35" t="s">
        <v>1851</v>
      </c>
      <c r="G124" s="119"/>
      <c r="I124" s="119">
        <v>43878</v>
      </c>
      <c r="J124" s="35" t="s">
        <v>1384</v>
      </c>
      <c r="K124" s="125" t="str">
        <f>HYPERLINK(Table14[[#This Row],[URL-not hyperlinked]])</f>
        <v>https://clinicaltrials.gov/show/NCT04276896</v>
      </c>
      <c r="L124" s="36" t="s">
        <v>182</v>
      </c>
      <c r="M124" s="36" t="s">
        <v>121</v>
      </c>
      <c r="N124" s="36" t="s">
        <v>133</v>
      </c>
      <c r="O124" s="36" t="s">
        <v>1385</v>
      </c>
      <c r="P124" s="35" t="s">
        <v>1386</v>
      </c>
      <c r="Q124" s="35" t="s">
        <v>1387</v>
      </c>
      <c r="R124" s="35" t="s">
        <v>1388</v>
      </c>
      <c r="S124" s="35" t="s">
        <v>137</v>
      </c>
      <c r="T124" s="35" t="s">
        <v>170</v>
      </c>
      <c r="U124" s="121">
        <v>43914</v>
      </c>
      <c r="V124" s="35">
        <v>100</v>
      </c>
      <c r="W124" s="35" t="s">
        <v>1389</v>
      </c>
      <c r="Y124" s="119">
        <v>43976</v>
      </c>
      <c r="Z124" s="36"/>
    </row>
    <row r="125" spans="1:26" ht="52.5" x14ac:dyDescent="0.45">
      <c r="A125" s="36" t="s">
        <v>1631</v>
      </c>
      <c r="B125" s="35" t="s">
        <v>33</v>
      </c>
      <c r="C125" s="35" t="s">
        <v>1632</v>
      </c>
      <c r="D125" s="36" t="s">
        <v>1633</v>
      </c>
      <c r="E125" s="35" t="s">
        <v>1852</v>
      </c>
      <c r="G125" s="119"/>
      <c r="I125" s="119">
        <v>43951</v>
      </c>
      <c r="J125" s="124" t="s">
        <v>1634</v>
      </c>
      <c r="K125" s="125" t="str">
        <f>HYPERLINK(Table14[[#This Row],[URL-not hyperlinked]])</f>
        <v>https://clinicaltrials.gov/show/NCT04379089</v>
      </c>
      <c r="L125" s="36" t="s">
        <v>182</v>
      </c>
      <c r="M125" s="36" t="s">
        <v>153</v>
      </c>
      <c r="N125" s="36" t="s">
        <v>130</v>
      </c>
      <c r="P125" s="35" t="s">
        <v>1635</v>
      </c>
      <c r="Q125" s="35" t="s">
        <v>122</v>
      </c>
      <c r="R125" s="35" t="s">
        <v>1520</v>
      </c>
      <c r="S125" s="35" t="s">
        <v>137</v>
      </c>
      <c r="T125" s="35" t="s">
        <v>1636</v>
      </c>
      <c r="U125" s="121">
        <v>43950</v>
      </c>
      <c r="V125" s="35">
        <v>500</v>
      </c>
      <c r="Y125" s="119">
        <v>43976</v>
      </c>
      <c r="Z125" s="36"/>
    </row>
    <row r="126" spans="1:26" ht="52.5" x14ac:dyDescent="0.45">
      <c r="A126" s="36" t="s">
        <v>1395</v>
      </c>
      <c r="B126" s="35" t="s">
        <v>33</v>
      </c>
      <c r="C126" s="35" t="s">
        <v>166</v>
      </c>
      <c r="D126" s="36" t="s">
        <v>1396</v>
      </c>
      <c r="E126" s="35" t="s">
        <v>1853</v>
      </c>
      <c r="G126" s="119"/>
      <c r="I126" s="119">
        <v>43895</v>
      </c>
      <c r="J126" s="35" t="s">
        <v>1397</v>
      </c>
      <c r="K126" s="125" t="str">
        <f>HYPERLINK(Table14[[#This Row],[URL-not hyperlinked]])</f>
        <v>https://clinicaltrials.gov/show/NCT04299724</v>
      </c>
      <c r="L126" s="36" t="s">
        <v>182</v>
      </c>
      <c r="M126" s="36" t="s">
        <v>121</v>
      </c>
      <c r="N126" s="36" t="s">
        <v>133</v>
      </c>
      <c r="O126" s="36" t="s">
        <v>1385</v>
      </c>
      <c r="P126" s="35" t="s">
        <v>1386</v>
      </c>
      <c r="Q126" s="35" t="s">
        <v>1387</v>
      </c>
      <c r="R126" s="35" t="s">
        <v>1388</v>
      </c>
      <c r="S126" s="35" t="s">
        <v>137</v>
      </c>
      <c r="T126" s="35" t="s">
        <v>167</v>
      </c>
      <c r="U126" s="121">
        <v>43876</v>
      </c>
      <c r="V126" s="35">
        <v>100</v>
      </c>
      <c r="W126" s="35" t="s">
        <v>168</v>
      </c>
      <c r="Y126" s="119">
        <v>43976</v>
      </c>
      <c r="Z126" s="36"/>
    </row>
    <row r="127" spans="1:26" ht="39.4" x14ac:dyDescent="0.45">
      <c r="A127" s="36" t="s">
        <v>1637</v>
      </c>
      <c r="B127" s="35" t="s">
        <v>33</v>
      </c>
      <c r="C127" s="35" t="s">
        <v>1638</v>
      </c>
      <c r="D127" s="36" t="s">
        <v>1639</v>
      </c>
      <c r="E127" s="35" t="s">
        <v>1854</v>
      </c>
      <c r="G127" s="119"/>
      <c r="I127" s="119">
        <v>43952</v>
      </c>
      <c r="J127" s="124" t="s">
        <v>1640</v>
      </c>
      <c r="K127" s="125" t="str">
        <f>HYPERLINK(Table14[[#This Row],[URL-not hyperlinked]])</f>
        <v>https://clinicaltrials.gov/show/NCT04384471</v>
      </c>
      <c r="L127" s="36" t="s">
        <v>182</v>
      </c>
      <c r="M127" s="36" t="s">
        <v>164</v>
      </c>
      <c r="N127" s="36" t="s">
        <v>130</v>
      </c>
      <c r="P127" s="35" t="s">
        <v>1641</v>
      </c>
      <c r="Q127" s="35" t="s">
        <v>1374</v>
      </c>
      <c r="R127" s="35" t="s">
        <v>122</v>
      </c>
      <c r="S127" s="35" t="s">
        <v>137</v>
      </c>
      <c r="T127" s="35" t="s">
        <v>1642</v>
      </c>
      <c r="U127" s="121">
        <v>43950</v>
      </c>
      <c r="V127" s="35">
        <v>384</v>
      </c>
      <c r="Y127" s="119">
        <v>43976</v>
      </c>
      <c r="Z127" s="36"/>
    </row>
    <row r="128" spans="1:26" ht="39.4" x14ac:dyDescent="0.45">
      <c r="A128" s="36" t="s">
        <v>1447</v>
      </c>
      <c r="B128" s="35" t="s">
        <v>33</v>
      </c>
      <c r="C128" s="35" t="s">
        <v>1448</v>
      </c>
      <c r="D128" s="36" t="s">
        <v>1449</v>
      </c>
      <c r="E128" s="35" t="s">
        <v>1855</v>
      </c>
      <c r="G128" s="119"/>
      <c r="I128" s="119">
        <v>43926</v>
      </c>
      <c r="J128" s="35" t="s">
        <v>1450</v>
      </c>
      <c r="K128" s="125" t="str">
        <f>HYPERLINK(Table14[[#This Row],[URL-not hyperlinked]])</f>
        <v>https://clinicaltrials.gov/show/NCT04337320</v>
      </c>
      <c r="L128" s="36" t="s">
        <v>182</v>
      </c>
      <c r="M128" s="36" t="s">
        <v>190</v>
      </c>
      <c r="N128" s="36" t="s">
        <v>1400</v>
      </c>
      <c r="P128" s="35" t="s">
        <v>1451</v>
      </c>
      <c r="Q128" s="35" t="s">
        <v>122</v>
      </c>
      <c r="R128" s="35" t="s">
        <v>1452</v>
      </c>
      <c r="S128" s="35" t="s">
        <v>1380</v>
      </c>
      <c r="T128" s="35" t="s">
        <v>1453</v>
      </c>
      <c r="U128" s="121">
        <v>43922</v>
      </c>
      <c r="V128" s="35">
        <v>70</v>
      </c>
      <c r="W128" s="35" t="s">
        <v>122</v>
      </c>
      <c r="Y128" s="119">
        <v>43976</v>
      </c>
      <c r="Z128" s="36"/>
    </row>
    <row r="129" spans="1:26" ht="249.4" x14ac:dyDescent="0.45">
      <c r="A129" s="36" t="s">
        <v>1613</v>
      </c>
      <c r="B129" s="35" t="s">
        <v>129</v>
      </c>
      <c r="C129" s="35" t="s">
        <v>192</v>
      </c>
      <c r="D129" s="36" t="s">
        <v>1614</v>
      </c>
      <c r="E129" s="35" t="s">
        <v>1856</v>
      </c>
      <c r="G129" s="119"/>
      <c r="I129" s="119">
        <v>43953</v>
      </c>
      <c r="J129" s="124" t="s">
        <v>1615</v>
      </c>
      <c r="K129" s="125" t="str">
        <f>HYPERLINK(Table14[[#This Row],[URL-not hyperlinked]])</f>
        <v>https://clinicaltrials.gov/show/NCT04377412</v>
      </c>
      <c r="L129" s="36" t="s">
        <v>182</v>
      </c>
      <c r="M129" s="36" t="s">
        <v>1616</v>
      </c>
      <c r="N129" s="36" t="s">
        <v>130</v>
      </c>
      <c r="P129" s="35" t="s">
        <v>1617</v>
      </c>
      <c r="Q129" s="35" t="s">
        <v>854</v>
      </c>
      <c r="R129" s="35" t="s">
        <v>122</v>
      </c>
      <c r="S129" s="35" t="s">
        <v>137</v>
      </c>
      <c r="T129" s="35" t="s">
        <v>193</v>
      </c>
      <c r="U129" s="121">
        <v>43952</v>
      </c>
      <c r="V129" s="35">
        <v>8500</v>
      </c>
      <c r="Y129" s="119">
        <v>43976</v>
      </c>
      <c r="Z129" s="36"/>
    </row>
    <row r="130" spans="1:26" ht="39.4" x14ac:dyDescent="0.45">
      <c r="A130" s="36" t="s">
        <v>1650</v>
      </c>
      <c r="B130" s="35" t="s">
        <v>129</v>
      </c>
      <c r="C130" s="35" t="s">
        <v>212</v>
      </c>
      <c r="D130" s="36" t="s">
        <v>213</v>
      </c>
      <c r="E130" s="35" t="s">
        <v>1857</v>
      </c>
      <c r="G130" s="119"/>
      <c r="I130" s="119">
        <v>43962</v>
      </c>
      <c r="J130" s="124" t="s">
        <v>1651</v>
      </c>
      <c r="K130" s="125" t="str">
        <f>HYPERLINK(Table14[[#This Row],[URL-not hyperlinked]])</f>
        <v>https://clinicaltrials.gov/show/NCT04385914</v>
      </c>
      <c r="L130" s="36" t="s">
        <v>182</v>
      </c>
      <c r="M130" s="36" t="s">
        <v>153</v>
      </c>
      <c r="N130" s="36" t="s">
        <v>130</v>
      </c>
      <c r="P130" s="35" t="s">
        <v>214</v>
      </c>
      <c r="Q130" s="35" t="s">
        <v>854</v>
      </c>
      <c r="R130" s="35" t="s">
        <v>1401</v>
      </c>
      <c r="S130" s="35" t="s">
        <v>1380</v>
      </c>
      <c r="T130" s="35" t="s">
        <v>215</v>
      </c>
      <c r="U130" s="122">
        <v>43952</v>
      </c>
      <c r="V130" s="35">
        <v>200</v>
      </c>
      <c r="Y130" s="119">
        <v>43976</v>
      </c>
      <c r="Z130" s="36"/>
    </row>
    <row r="131" spans="1:26" ht="196.9" x14ac:dyDescent="0.45">
      <c r="A131" s="36" t="s">
        <v>1643</v>
      </c>
      <c r="B131" s="35" t="s">
        <v>129</v>
      </c>
      <c r="C131" s="35" t="s">
        <v>1644</v>
      </c>
      <c r="D131" s="36" t="s">
        <v>1645</v>
      </c>
      <c r="E131" s="36" t="s">
        <v>1858</v>
      </c>
      <c r="G131" s="119"/>
      <c r="I131" s="119">
        <v>43962</v>
      </c>
      <c r="J131" s="124" t="s">
        <v>1646</v>
      </c>
      <c r="K131" s="125" t="str">
        <f>HYPERLINK(Table14[[#This Row],[URL-not hyperlinked]])</f>
        <v>https://clinicaltrials.gov/show/NCT04384887</v>
      </c>
      <c r="L131" s="36" t="s">
        <v>182</v>
      </c>
      <c r="M131" s="36" t="s">
        <v>190</v>
      </c>
      <c r="N131" s="36" t="s">
        <v>130</v>
      </c>
      <c r="P131" s="35" t="s">
        <v>1451</v>
      </c>
      <c r="Q131" s="35" t="s">
        <v>854</v>
      </c>
      <c r="R131" s="35" t="s">
        <v>873</v>
      </c>
      <c r="S131" s="35" t="s">
        <v>1380</v>
      </c>
      <c r="T131" s="35" t="s">
        <v>1647</v>
      </c>
      <c r="U131" s="121">
        <v>43946</v>
      </c>
      <c r="V131" s="35">
        <v>100</v>
      </c>
      <c r="Y131" s="119">
        <v>43976</v>
      </c>
      <c r="Z131" s="36"/>
    </row>
    <row r="132" spans="1:26" ht="39.4" x14ac:dyDescent="0.45">
      <c r="A132" s="36" t="s">
        <v>1441</v>
      </c>
      <c r="B132" s="35" t="s">
        <v>33</v>
      </c>
      <c r="C132" s="35" t="s">
        <v>1442</v>
      </c>
      <c r="D132" s="36" t="s">
        <v>1443</v>
      </c>
      <c r="E132" s="35" t="s">
        <v>1859</v>
      </c>
      <c r="G132" s="119"/>
      <c r="I132" s="119">
        <v>43920</v>
      </c>
      <c r="J132" s="35" t="s">
        <v>1444</v>
      </c>
      <c r="K132" s="125" t="str">
        <f>HYPERLINK(Table14[[#This Row],[URL-not hyperlinked]])</f>
        <v>https://clinicaltrials.gov/show/NCT04336956</v>
      </c>
      <c r="L132" s="36" t="s">
        <v>182</v>
      </c>
      <c r="M132" s="36" t="s">
        <v>132</v>
      </c>
      <c r="N132" s="36" t="s">
        <v>1400</v>
      </c>
      <c r="P132" s="35" t="s">
        <v>1445</v>
      </c>
      <c r="Q132" s="35" t="s">
        <v>122</v>
      </c>
      <c r="R132" s="35" t="s">
        <v>854</v>
      </c>
      <c r="S132" s="35" t="s">
        <v>137</v>
      </c>
      <c r="T132" s="35" t="s">
        <v>1446</v>
      </c>
      <c r="U132" s="121">
        <v>43928</v>
      </c>
      <c r="V132" s="35">
        <v>250</v>
      </c>
      <c r="Y132" s="119">
        <v>43976</v>
      </c>
      <c r="Z132" s="36"/>
    </row>
    <row r="133" spans="1:26" ht="78.75" x14ac:dyDescent="0.45">
      <c r="A133" s="36" t="s">
        <v>1522</v>
      </c>
      <c r="B133" s="35" t="s">
        <v>33</v>
      </c>
      <c r="C133" s="35" t="s">
        <v>1523</v>
      </c>
      <c r="D133" s="36" t="s">
        <v>1524</v>
      </c>
      <c r="E133" s="35" t="s">
        <v>1860</v>
      </c>
      <c r="G133" s="119"/>
      <c r="I133" s="119">
        <v>43937</v>
      </c>
      <c r="J133" s="35" t="s">
        <v>1525</v>
      </c>
      <c r="K133" s="125" t="str">
        <f>HYPERLINK(Table14[[#This Row],[URL-not hyperlinked]])</f>
        <v>https://clinicaltrials.gov/show/NCT04359225</v>
      </c>
      <c r="L133" s="36" t="s">
        <v>182</v>
      </c>
      <c r="M133" s="36" t="s">
        <v>1348</v>
      </c>
      <c r="N133" s="36" t="s">
        <v>133</v>
      </c>
      <c r="O133" s="36" t="s">
        <v>1526</v>
      </c>
      <c r="P133" s="35" t="s">
        <v>1527</v>
      </c>
      <c r="Q133" s="35" t="s">
        <v>1374</v>
      </c>
      <c r="R133" s="35" t="s">
        <v>1528</v>
      </c>
      <c r="S133" s="35" t="s">
        <v>1380</v>
      </c>
      <c r="T133" s="35" t="s">
        <v>1529</v>
      </c>
      <c r="U133" s="121">
        <v>44012</v>
      </c>
      <c r="V133" s="35">
        <v>80</v>
      </c>
      <c r="W133" s="35" t="s">
        <v>122</v>
      </c>
      <c r="Y133" s="119">
        <v>43976</v>
      </c>
      <c r="Z133" s="36"/>
    </row>
    <row r="134" spans="1:26" ht="65.650000000000006" x14ac:dyDescent="0.45">
      <c r="A134" s="36" t="s">
        <v>1622</v>
      </c>
      <c r="B134" s="35" t="s">
        <v>33</v>
      </c>
      <c r="C134" s="35" t="s">
        <v>194</v>
      </c>
      <c r="D134" s="36" t="s">
        <v>1623</v>
      </c>
      <c r="E134" s="35" t="s">
        <v>1861</v>
      </c>
      <c r="G134" s="119"/>
      <c r="I134" s="119">
        <v>43955</v>
      </c>
      <c r="J134" s="124" t="s">
        <v>1624</v>
      </c>
      <c r="K134" s="125" t="str">
        <f>HYPERLINK(Table14[[#This Row],[URL-not hyperlinked]])</f>
        <v>https://clinicaltrials.gov/show/NCT04377672</v>
      </c>
      <c r="L134" s="36" t="s">
        <v>182</v>
      </c>
      <c r="M134" s="36" t="s">
        <v>153</v>
      </c>
      <c r="N134" s="36" t="s">
        <v>133</v>
      </c>
      <c r="O134" s="36" t="s">
        <v>1625</v>
      </c>
      <c r="P134" s="35" t="s">
        <v>195</v>
      </c>
      <c r="Q134" s="35" t="s">
        <v>1626</v>
      </c>
      <c r="R134" s="35" t="s">
        <v>854</v>
      </c>
      <c r="S134" s="35" t="s">
        <v>1380</v>
      </c>
      <c r="T134" s="35" t="s">
        <v>196</v>
      </c>
      <c r="U134" s="121">
        <v>43969</v>
      </c>
      <c r="V134" s="35">
        <v>30</v>
      </c>
      <c r="W134" s="35" t="s">
        <v>168</v>
      </c>
      <c r="Y134" s="119">
        <v>43976</v>
      </c>
      <c r="Z134" s="36"/>
    </row>
    <row r="135" spans="1:26" ht="65.650000000000006" x14ac:dyDescent="0.45">
      <c r="A135" s="36" t="s">
        <v>1509</v>
      </c>
      <c r="B135" s="35" t="s">
        <v>847</v>
      </c>
      <c r="C135" s="35" t="s">
        <v>1510</v>
      </c>
      <c r="D135" s="36" t="s">
        <v>1511</v>
      </c>
      <c r="E135" s="35" t="s">
        <v>1862</v>
      </c>
      <c r="G135" s="119"/>
      <c r="I135" s="119">
        <v>43938</v>
      </c>
      <c r="J135" s="35" t="s">
        <v>1512</v>
      </c>
      <c r="K135" s="125" t="str">
        <f>HYPERLINK(Table14[[#This Row],[URL-not hyperlinked]])</f>
        <v>https://clinicaltrials.gov/show/NCT04355234</v>
      </c>
      <c r="L135" s="36" t="s">
        <v>182</v>
      </c>
      <c r="M135" s="36" t="s">
        <v>132</v>
      </c>
      <c r="N135" s="36" t="s">
        <v>133</v>
      </c>
      <c r="O135" s="36" t="s">
        <v>1488</v>
      </c>
      <c r="P135" s="35" t="s">
        <v>1513</v>
      </c>
      <c r="Q135" s="35" t="s">
        <v>854</v>
      </c>
      <c r="R135" s="35" t="s">
        <v>122</v>
      </c>
      <c r="S135" s="35" t="s">
        <v>1380</v>
      </c>
      <c r="T135" s="35" t="s">
        <v>1514</v>
      </c>
      <c r="U135" s="121">
        <v>43945</v>
      </c>
      <c r="V135" s="35">
        <v>2200</v>
      </c>
      <c r="W135" s="35" t="s">
        <v>122</v>
      </c>
      <c r="Y135" s="119">
        <v>43976</v>
      </c>
      <c r="Z135" s="36"/>
    </row>
    <row r="136" spans="1:26" ht="65.650000000000006" x14ac:dyDescent="0.45">
      <c r="A136" s="36" t="s">
        <v>1515</v>
      </c>
      <c r="B136" s="35" t="s">
        <v>33</v>
      </c>
      <c r="C136" s="35" t="s">
        <v>1516</v>
      </c>
      <c r="D136" s="36" t="s">
        <v>1517</v>
      </c>
      <c r="E136" s="35" t="s">
        <v>1863</v>
      </c>
      <c r="G136" s="119"/>
      <c r="I136" s="119">
        <v>43938</v>
      </c>
      <c r="J136" s="35" t="s">
        <v>1518</v>
      </c>
      <c r="K136" s="125" t="str">
        <f>HYPERLINK(Table14[[#This Row],[URL-not hyperlinked]])</f>
        <v>https://clinicaltrials.gov/show/NCT04355533</v>
      </c>
      <c r="L136" s="36" t="s">
        <v>182</v>
      </c>
      <c r="M136" s="36" t="s">
        <v>132</v>
      </c>
      <c r="N136" s="36" t="s">
        <v>133</v>
      </c>
      <c r="O136" s="36" t="s">
        <v>1519</v>
      </c>
      <c r="P136" s="35" t="s">
        <v>1513</v>
      </c>
      <c r="Q136" s="35" t="s">
        <v>122</v>
      </c>
      <c r="R136" s="35" t="s">
        <v>1520</v>
      </c>
      <c r="S136" s="35" t="s">
        <v>1380</v>
      </c>
      <c r="T136" s="35" t="s">
        <v>1521</v>
      </c>
      <c r="U136" s="122">
        <v>43922</v>
      </c>
      <c r="V136" s="35">
        <v>1920</v>
      </c>
      <c r="W136" s="35" t="s">
        <v>122</v>
      </c>
      <c r="Y136" s="119">
        <v>43976</v>
      </c>
      <c r="Z136" s="36"/>
    </row>
    <row r="137" spans="1:26" ht="26.25" x14ac:dyDescent="0.45">
      <c r="A137" s="36" t="s">
        <v>219</v>
      </c>
      <c r="B137" s="35" t="s">
        <v>33</v>
      </c>
      <c r="C137" s="35" t="s">
        <v>220</v>
      </c>
      <c r="D137" s="36" t="s">
        <v>1652</v>
      </c>
      <c r="E137" s="35" t="s">
        <v>1864</v>
      </c>
      <c r="G137" s="119"/>
      <c r="I137" s="119">
        <v>43936</v>
      </c>
      <c r="J137" s="124" t="s">
        <v>1653</v>
      </c>
      <c r="K137" s="125" t="str">
        <f>HYPERLINK(Table14[[#This Row],[URL-not hyperlinked]])</f>
        <v>https://clinicaltrials.gov/show/NCT04386109</v>
      </c>
      <c r="L137" s="36" t="s">
        <v>182</v>
      </c>
      <c r="M137" s="36" t="s">
        <v>1348</v>
      </c>
      <c r="N137" s="36" t="s">
        <v>130</v>
      </c>
      <c r="P137" s="35" t="s">
        <v>1350</v>
      </c>
      <c r="Q137" s="35" t="s">
        <v>122</v>
      </c>
      <c r="R137" s="35" t="s">
        <v>1654</v>
      </c>
      <c r="S137" s="35" t="s">
        <v>137</v>
      </c>
      <c r="T137" s="35" t="s">
        <v>221</v>
      </c>
      <c r="U137" s="121">
        <v>43922</v>
      </c>
      <c r="V137" s="35">
        <v>500</v>
      </c>
      <c r="Y137" s="119">
        <v>43976</v>
      </c>
      <c r="Z137" s="36"/>
    </row>
    <row r="138" spans="1:26" ht="65.650000000000006" x14ac:dyDescent="0.45">
      <c r="A138" s="36" t="s">
        <v>1467</v>
      </c>
      <c r="B138" s="35" t="s">
        <v>33</v>
      </c>
      <c r="D138" s="36" t="s">
        <v>154</v>
      </c>
      <c r="E138" s="35" t="s">
        <v>1865</v>
      </c>
      <c r="G138" s="119"/>
      <c r="I138" s="119">
        <v>43934</v>
      </c>
      <c r="J138" s="35" t="s">
        <v>1468</v>
      </c>
      <c r="K138" s="125" t="str">
        <f>HYPERLINK(Table14[[#This Row],[URL-not hyperlinked]])</f>
        <v>https://clinicaltrials.gov/show/NCT04346056</v>
      </c>
      <c r="L138" s="36" t="s">
        <v>182</v>
      </c>
      <c r="M138" s="36" t="s">
        <v>155</v>
      </c>
      <c r="N138" s="36" t="s">
        <v>130</v>
      </c>
      <c r="P138" s="35" t="s">
        <v>156</v>
      </c>
      <c r="Q138" s="35" t="s">
        <v>1374</v>
      </c>
      <c r="R138" s="35" t="s">
        <v>1388</v>
      </c>
      <c r="S138" s="35" t="s">
        <v>137</v>
      </c>
      <c r="T138" s="35" t="s">
        <v>157</v>
      </c>
      <c r="U138" s="121">
        <v>43935</v>
      </c>
      <c r="V138" s="35">
        <v>500</v>
      </c>
      <c r="Y138" s="119">
        <v>43976</v>
      </c>
      <c r="Z138" s="36"/>
    </row>
    <row r="139" spans="1:26" ht="52.5" x14ac:dyDescent="0.45">
      <c r="A139" s="36" t="s">
        <v>158</v>
      </c>
      <c r="B139" s="35" t="s">
        <v>33</v>
      </c>
      <c r="C139" s="35" t="s">
        <v>159</v>
      </c>
      <c r="D139" s="36" t="s">
        <v>1433</v>
      </c>
      <c r="E139" s="35" t="s">
        <v>1866</v>
      </c>
      <c r="G139" s="119"/>
      <c r="I139" s="119">
        <v>43924</v>
      </c>
      <c r="J139" s="35" t="s">
        <v>1434</v>
      </c>
      <c r="K139" s="125" t="str">
        <f>HYPERLINK(Table14[[#This Row],[URL-not hyperlinked]])</f>
        <v>https://clinicaltrials.gov/show/NCT04336761</v>
      </c>
      <c r="L139" s="36" t="s">
        <v>182</v>
      </c>
      <c r="M139" s="36" t="s">
        <v>132</v>
      </c>
      <c r="N139" s="36" t="s">
        <v>130</v>
      </c>
      <c r="P139" s="35" t="s">
        <v>160</v>
      </c>
      <c r="Q139" s="35" t="s">
        <v>122</v>
      </c>
      <c r="R139" s="35" t="s">
        <v>854</v>
      </c>
      <c r="S139" s="35" t="s">
        <v>1380</v>
      </c>
      <c r="T139" s="35" t="s">
        <v>161</v>
      </c>
      <c r="U139" s="122">
        <v>43922</v>
      </c>
      <c r="V139" s="35">
        <v>914</v>
      </c>
      <c r="Y139" s="119">
        <v>43976</v>
      </c>
      <c r="Z139" s="36"/>
    </row>
    <row r="140" spans="1:26" ht="39.4" x14ac:dyDescent="0.45">
      <c r="A140" s="36" t="s">
        <v>1371</v>
      </c>
      <c r="B140" s="35" t="s">
        <v>33</v>
      </c>
      <c r="C140" s="35" t="s">
        <v>171</v>
      </c>
      <c r="D140" s="36" t="s">
        <v>1372</v>
      </c>
      <c r="E140" s="35" t="s">
        <v>1867</v>
      </c>
      <c r="G140" s="119"/>
      <c r="I140" s="119">
        <v>43856</v>
      </c>
      <c r="J140" s="35" t="s">
        <v>1373</v>
      </c>
      <c r="K140" s="125" t="str">
        <f>HYPERLINK(Table14[[#This Row],[URL-not hyperlinked]])</f>
        <v>https://clinicaltrials.gov/show/NCT04245631</v>
      </c>
      <c r="L140" s="36" t="s">
        <v>182</v>
      </c>
      <c r="M140" s="36" t="s">
        <v>121</v>
      </c>
      <c r="N140" s="36" t="s">
        <v>130</v>
      </c>
      <c r="P140" s="35" t="s">
        <v>172</v>
      </c>
      <c r="Q140" s="35" t="s">
        <v>1374</v>
      </c>
      <c r="R140" s="35" t="s">
        <v>1375</v>
      </c>
      <c r="S140" s="35" t="s">
        <v>137</v>
      </c>
      <c r="T140" s="35" t="s">
        <v>173</v>
      </c>
      <c r="U140" s="121">
        <v>43831</v>
      </c>
      <c r="V140" s="35">
        <v>50</v>
      </c>
      <c r="W140" s="35" t="s">
        <v>122</v>
      </c>
      <c r="Y140" s="119">
        <v>43976</v>
      </c>
      <c r="Z140" s="36"/>
    </row>
    <row r="141" spans="1:26" ht="39.4" x14ac:dyDescent="0.45">
      <c r="A141" s="36" t="s">
        <v>1476</v>
      </c>
      <c r="B141" s="35" t="s">
        <v>33</v>
      </c>
      <c r="C141" s="35" t="s">
        <v>1477</v>
      </c>
      <c r="D141" s="36" t="s">
        <v>1478</v>
      </c>
      <c r="E141" s="35" t="s">
        <v>1868</v>
      </c>
      <c r="G141" s="119"/>
      <c r="I141" s="119">
        <v>43928</v>
      </c>
      <c r="J141" s="35" t="s">
        <v>1479</v>
      </c>
      <c r="K141" s="125" t="str">
        <f>HYPERLINK(Table14[[#This Row],[URL-not hyperlinked]])</f>
        <v>https://clinicaltrials.gov/show/NCT04347408</v>
      </c>
      <c r="L141" s="36" t="s">
        <v>182</v>
      </c>
      <c r="M141" s="36" t="s">
        <v>1348</v>
      </c>
      <c r="N141" s="36" t="s">
        <v>130</v>
      </c>
      <c r="P141" s="35" t="s">
        <v>1480</v>
      </c>
      <c r="Q141" s="35" t="s">
        <v>1481</v>
      </c>
      <c r="R141" s="35" t="s">
        <v>1482</v>
      </c>
      <c r="S141" s="35" t="s">
        <v>1380</v>
      </c>
      <c r="T141" s="35" t="s">
        <v>1483</v>
      </c>
      <c r="U141" s="121">
        <v>43957</v>
      </c>
      <c r="V141" s="35">
        <v>700</v>
      </c>
      <c r="Y141" s="119">
        <v>43976</v>
      </c>
      <c r="Z141" s="36"/>
    </row>
    <row r="142" spans="1:26" ht="52.5" x14ac:dyDescent="0.45">
      <c r="A142" s="36" t="s">
        <v>1376</v>
      </c>
      <c r="B142" s="35" t="s">
        <v>33</v>
      </c>
      <c r="D142" s="36" t="s">
        <v>1377</v>
      </c>
      <c r="E142" s="35" t="s">
        <v>1869</v>
      </c>
      <c r="G142" s="119"/>
      <c r="I142" s="119">
        <v>43872</v>
      </c>
      <c r="J142" s="35" t="s">
        <v>1378</v>
      </c>
      <c r="K142" s="125" t="str">
        <f>HYPERLINK(Table14[[#This Row],[URL-not hyperlinked]])</f>
        <v>https://clinicaltrials.gov/show/NCT04270383</v>
      </c>
      <c r="L142" s="36" t="s">
        <v>182</v>
      </c>
      <c r="M142" s="36" t="s">
        <v>121</v>
      </c>
      <c r="N142" s="36" t="s">
        <v>130</v>
      </c>
      <c r="P142" s="35" t="s">
        <v>1379</v>
      </c>
      <c r="Q142" s="35" t="s">
        <v>122</v>
      </c>
      <c r="R142" s="35" t="s">
        <v>854</v>
      </c>
      <c r="S142" s="35" t="s">
        <v>1380</v>
      </c>
      <c r="T142" s="35" t="s">
        <v>1381</v>
      </c>
      <c r="U142" s="121">
        <v>43876</v>
      </c>
      <c r="V142" s="35">
        <v>500</v>
      </c>
      <c r="Y142" s="119">
        <v>43976</v>
      </c>
      <c r="Z142" s="36"/>
    </row>
    <row r="143" spans="1:26" ht="26.25" x14ac:dyDescent="0.45">
      <c r="A143" s="36" t="s">
        <v>148</v>
      </c>
      <c r="B143" s="35" t="s">
        <v>33</v>
      </c>
      <c r="D143" s="36" t="s">
        <v>1592</v>
      </c>
      <c r="E143" s="35" t="s">
        <v>1870</v>
      </c>
      <c r="G143" s="119"/>
      <c r="I143" s="119">
        <v>43950</v>
      </c>
      <c r="J143" s="124" t="s">
        <v>1593</v>
      </c>
      <c r="K143" s="125" t="str">
        <f>HYPERLINK(Table14[[#This Row],[URL-not hyperlinked]])</f>
        <v>https://clinicaltrials.gov/show/NCT04371432</v>
      </c>
      <c r="L143" s="36" t="s">
        <v>182</v>
      </c>
      <c r="M143" s="36" t="s">
        <v>153</v>
      </c>
      <c r="N143" s="36" t="s">
        <v>130</v>
      </c>
      <c r="P143" s="35" t="s">
        <v>1594</v>
      </c>
      <c r="Q143" s="35" t="s">
        <v>1426</v>
      </c>
      <c r="R143" s="35" t="s">
        <v>855</v>
      </c>
      <c r="S143" s="35" t="s">
        <v>137</v>
      </c>
      <c r="T143" s="35" t="s">
        <v>149</v>
      </c>
      <c r="U143" s="121">
        <v>43971</v>
      </c>
      <c r="V143" s="35">
        <v>2500</v>
      </c>
      <c r="Y143" s="119">
        <v>43976</v>
      </c>
      <c r="Z143" s="36"/>
    </row>
    <row r="144" spans="1:26" ht="249.4" x14ac:dyDescent="0.45">
      <c r="A144" s="36" t="s">
        <v>1544</v>
      </c>
      <c r="B144" s="35" t="s">
        <v>847</v>
      </c>
      <c r="D144" s="36" t="s">
        <v>1545</v>
      </c>
      <c r="E144" s="36" t="s">
        <v>1871</v>
      </c>
      <c r="G144" s="119"/>
      <c r="I144" s="119">
        <v>43942</v>
      </c>
      <c r="J144" s="35" t="s">
        <v>1546</v>
      </c>
      <c r="K144" s="125" t="str">
        <f>HYPERLINK(Table14[[#This Row],[URL-not hyperlinked]])</f>
        <v>https://clinicaltrials.gov/show/NCT04362956</v>
      </c>
      <c r="L144" s="36" t="s">
        <v>182</v>
      </c>
      <c r="M144" s="36" t="s">
        <v>1547</v>
      </c>
      <c r="N144" s="36" t="s">
        <v>130</v>
      </c>
      <c r="P144" s="35" t="s">
        <v>1548</v>
      </c>
      <c r="Q144" s="35" t="s">
        <v>122</v>
      </c>
      <c r="R144" s="35" t="s">
        <v>122</v>
      </c>
      <c r="S144" s="35" t="s">
        <v>1380</v>
      </c>
      <c r="T144" s="35" t="s">
        <v>1549</v>
      </c>
      <c r="U144" s="121">
        <v>43952</v>
      </c>
      <c r="V144" s="35">
        <v>200</v>
      </c>
      <c r="Y144" s="119">
        <v>43976</v>
      </c>
      <c r="Z144" s="36"/>
    </row>
    <row r="145" spans="1:26" ht="341.25" x14ac:dyDescent="0.45">
      <c r="A145" s="36" t="s">
        <v>1491</v>
      </c>
      <c r="B145" s="35" t="s">
        <v>33</v>
      </c>
      <c r="D145" s="36" t="s">
        <v>1492</v>
      </c>
      <c r="E145" s="36" t="s">
        <v>1872</v>
      </c>
      <c r="G145" s="119"/>
      <c r="I145" s="119">
        <v>43936</v>
      </c>
      <c r="J145" s="35" t="s">
        <v>1493</v>
      </c>
      <c r="K145" s="125" t="str">
        <f>HYPERLINK(Table14[[#This Row],[URL-not hyperlinked]])</f>
        <v>https://clinicaltrials.gov/show/NCT04353609</v>
      </c>
      <c r="L145" s="36" t="s">
        <v>182</v>
      </c>
      <c r="M145" s="36" t="s">
        <v>132</v>
      </c>
      <c r="N145" s="36" t="s">
        <v>130</v>
      </c>
      <c r="P145" s="35" t="s">
        <v>160</v>
      </c>
      <c r="Q145" s="35" t="s">
        <v>122</v>
      </c>
      <c r="R145" s="35" t="s">
        <v>122</v>
      </c>
      <c r="S145" s="35" t="s">
        <v>137</v>
      </c>
      <c r="T145" s="35" t="s">
        <v>1494</v>
      </c>
      <c r="U145" s="121">
        <v>43939</v>
      </c>
      <c r="V145" s="35">
        <v>13770</v>
      </c>
      <c r="Y145" s="119">
        <v>43976</v>
      </c>
      <c r="Z145" s="36"/>
    </row>
  </sheetData>
  <conditionalFormatting sqref="X1 G1:S1">
    <cfRule type="cellIs" dxfId="132" priority="3" operator="equal">
      <formula>"Exclude"</formula>
    </cfRule>
    <cfRule type="cellIs" dxfId="131" priority="4" operator="equal">
      <formula>"Include"</formula>
    </cfRule>
  </conditionalFormatting>
  <conditionalFormatting sqref="A1:A1048576">
    <cfRule type="duplicateValues" dxfId="130" priority="1"/>
    <cfRule type="duplicateValues" dxfId="129" priority="2"/>
  </conditionalFormatting>
  <hyperlinks>
    <hyperlink ref="J50" r:id="rId1" xr:uid="{802AF87E-BCA9-43B8-A331-071F76BDEA3E}"/>
    <hyperlink ref="J27" r:id="rId2" xr:uid="{82D0A9BC-6B70-4D35-886C-A6E2CE17448A}"/>
    <hyperlink ref="J57" r:id="rId3" xr:uid="{9FA7D37C-29C2-41F5-B531-0F941D770365}"/>
    <hyperlink ref="J112" r:id="rId4" xr:uid="{0205A25F-256C-43D9-9EE8-4F86C34B7726}"/>
    <hyperlink ref="J13" r:id="rId5" xr:uid="{9E65E8F8-561E-4041-A4EE-BA9BE29E581E}"/>
    <hyperlink ref="J115" r:id="rId6" xr:uid="{11C0CBD4-62A0-415A-BA31-2963653FF339}"/>
    <hyperlink ref="J116" r:id="rId7" xr:uid="{32D179ED-2448-4492-BDA9-45477F336470}"/>
    <hyperlink ref="J121" r:id="rId8" xr:uid="{C1025680-E0EE-4AA8-819C-3A5EC151BFAA}"/>
    <hyperlink ref="J25" r:id="rId9" xr:uid="{ECF6A719-DDAB-4969-A1FF-2367E7DC6641}"/>
    <hyperlink ref="J4" r:id="rId10" xr:uid="{4BBD3879-5F24-4034-A2EB-692695FF9D8D}"/>
    <hyperlink ref="J21" r:id="rId11" xr:uid="{A2FD5561-3246-4890-B7C8-937D57FEAF66}"/>
    <hyperlink ref="J20" r:id="rId12" xr:uid="{03A40AF1-B1B0-4D84-B9EB-BA096E994A1C}"/>
    <hyperlink ref="J15" r:id="rId13" xr:uid="{BE2F7165-57C1-46C9-8F11-32511FBAC4EF}"/>
    <hyperlink ref="J130" r:id="rId14" xr:uid="{39BAE910-85CB-468C-90E2-7AA8F3F98EBD}"/>
    <hyperlink ref="J113" r:id="rId15" xr:uid="{0A7786D3-F29F-4815-8D47-AC467D23A5B3}"/>
    <hyperlink ref="J137" r:id="rId16" xr:uid="{59BD4A1F-9FE7-4888-8BA9-1FAC1CCEB80F}"/>
    <hyperlink ref="J131" r:id="rId17" xr:uid="{BA7A1F35-2543-45C8-A288-1DE9C34E3AAC}"/>
    <hyperlink ref="J127" r:id="rId18" xr:uid="{03504696-E149-4C81-9637-1FBAFC533CE9}"/>
    <hyperlink ref="J125" r:id="rId19" xr:uid="{4ADF1D5C-8692-42FB-8688-316CDF4A6C72}"/>
    <hyperlink ref="J92" r:id="rId20" xr:uid="{BA17A562-40A5-4474-ACFF-CE29A73F794B}"/>
    <hyperlink ref="J134" r:id="rId21" xr:uid="{4761B394-0C89-4EE1-B121-4A328E6F4F34}"/>
    <hyperlink ref="J97" r:id="rId22" xr:uid="{1164F86F-8A92-40EC-802E-BF116281F25A}"/>
    <hyperlink ref="J129" r:id="rId23" xr:uid="{6D9BDA6F-1631-48F8-B48B-71707E803751}"/>
    <hyperlink ref="J119" r:id="rId24" xr:uid="{9D3D2860-E518-49B5-BD8A-F42CF23CDD9A}"/>
    <hyperlink ref="J117" r:id="rId25" xr:uid="{DBAF9DF1-0689-46B7-87FE-9DEBFE73BDB4}"/>
    <hyperlink ref="J122" r:id="rId26" xr:uid="{F133E5D2-8C46-436C-B62A-A0F108F51962}"/>
    <hyperlink ref="J143" r:id="rId27" xr:uid="{2939FE26-4208-4E0F-9861-DAEC5C1F1315}"/>
    <hyperlink ref="J89" r:id="rId28" xr:uid="{F4883817-0A37-42DF-8F6F-479AC3636A8F}"/>
    <hyperlink ref="J107" r:id="rId29" xr:uid="{6F7725B7-62C5-46FB-A6E5-0431C600EB14}"/>
    <hyperlink ref="J109" r:id="rId30" xr:uid="{2BA087EE-3293-4654-91EC-E3C3D60EF5C8}"/>
    <hyperlink ref="J102" r:id="rId31" xr:uid="{24D3DEDD-3C6B-4DF0-975D-E4C122D32665}"/>
    <hyperlink ref="J123" r:id="rId32" xr:uid="{E370040F-A1B6-45FB-B4CD-7573ED757A4D}"/>
  </hyperlinks>
  <pageMargins left="0.7" right="0.7" top="0.75" bottom="0.75" header="0.3" footer="0.3"/>
  <pageSetup orientation="portrait" horizontalDpi="4294967293" verticalDpi="0" r:id="rId33"/>
  <tableParts count="1">
    <tablePart r:id="rId3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Description</vt:lpstr>
      <vt:lpstr>Articles</vt:lpstr>
      <vt:lpstr>Calculations (Hide)</vt:lpstr>
      <vt:lpstr>Article Dashboard</vt:lpstr>
      <vt:lpstr>Search Terms and Databases</vt:lpstr>
      <vt:lpstr>Clinical Trials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Helena Helena</cp:lastModifiedBy>
  <cp:revision/>
  <dcterms:created xsi:type="dcterms:W3CDTF">2020-04-07T04:21:36Z</dcterms:created>
  <dcterms:modified xsi:type="dcterms:W3CDTF">2020-05-26T01:54:07Z</dcterms:modified>
  <cp:category/>
  <cp:contentStatus/>
</cp:coreProperties>
</file>