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C:\Users\hiarc\Dropbox (UW START)\START_167_COVID-19 in Pregnancy and Infancy Weekly Digest\Working Files\Final Digests\"/>
    </mc:Choice>
  </mc:AlternateContent>
  <xr:revisionPtr revIDLastSave="0" documentId="13_ncr:1_{54F5DCB7-1A3F-492D-A8A0-8D5EC4AAD054}" xr6:coauthVersionLast="45" xr6:coauthVersionMax="45" xr10:uidLastSave="{00000000-0000-0000-0000-000000000000}"/>
  <bookViews>
    <workbookView xWindow="40920" yWindow="9585" windowWidth="29040" windowHeight="15840" tabRatio="854" activeTab="3" xr2:uid="{00000000-000D-0000-FFFF-FFFF00000000}"/>
  </bookViews>
  <sheets>
    <sheet name="Description" sheetId="4" r:id="rId1"/>
    <sheet name="Calculations (Hide)" sheetId="9" state="hidden" r:id="rId2"/>
    <sheet name="Articles" sheetId="5" r:id="rId3"/>
    <sheet name="Article Dashboard" sheetId="11" r:id="rId4"/>
    <sheet name="Search Terms and Databases" sheetId="3" r:id="rId5"/>
    <sheet name="Clinical Trials" sheetId="12" r:id="rId6"/>
    <sheet name="Special Int., Breastfeeding" sheetId="16" r:id="rId7"/>
  </sheets>
  <definedNames>
    <definedName name="_xlnm._FilterDatabase" localSheetId="2" hidden="1">Articles!$A$1:$AI$166</definedName>
    <definedName name="_xlnm._FilterDatabase" localSheetId="6" hidden="1">'Special Int., Breastfeeding'!$A$1:$AB$24</definedName>
    <definedName name="_xlchart.v1.0" hidden="1">'Calculations (Hide)'!$G$29</definedName>
    <definedName name="_xlchart.v1.1" hidden="1">'Calculations (Hide)'!$D$30</definedName>
    <definedName name="_xlchart.v1.2" hidden="1">'Calculations (Hide)'!$E$29:$N$29</definedName>
    <definedName name="_xlchart.v1.3" hidden="1">'Calculations (Hide)'!$E$30:$N$30</definedName>
    <definedName name="data">#REF!</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6" l="1"/>
  <c r="F3" i="16"/>
  <c r="F4" i="16"/>
  <c r="F5" i="16"/>
  <c r="F6" i="16"/>
  <c r="F7" i="16"/>
  <c r="F8" i="16"/>
  <c r="G18" i="9" l="1"/>
  <c r="G17" i="9"/>
  <c r="F143" i="5"/>
  <c r="F144" i="5"/>
  <c r="F145" i="5"/>
  <c r="F142" i="5"/>
  <c r="F146" i="5"/>
  <c r="F147" i="5"/>
  <c r="F148" i="5"/>
  <c r="F149" i="5"/>
  <c r="F150" i="5"/>
  <c r="F151" i="5"/>
  <c r="F152" i="5"/>
  <c r="F153" i="5"/>
  <c r="F85" i="5"/>
  <c r="F51" i="5"/>
  <c r="F52" i="5"/>
  <c r="F6" i="5"/>
  <c r="F7" i="5"/>
  <c r="F154" i="5"/>
  <c r="F112" i="5"/>
  <c r="F86" i="5"/>
  <c r="F8" i="5"/>
  <c r="F9" i="5"/>
  <c r="F155" i="5"/>
  <c r="F156" i="5"/>
  <c r="F130" i="5"/>
  <c r="F131" i="5"/>
  <c r="F132" i="5"/>
  <c r="F133" i="5"/>
  <c r="F113" i="5"/>
  <c r="F114" i="5"/>
  <c r="F115" i="5"/>
  <c r="F116" i="5"/>
  <c r="F117" i="5"/>
  <c r="F118" i="5"/>
  <c r="F119" i="5"/>
  <c r="F120" i="5"/>
  <c r="F121" i="5"/>
  <c r="F122" i="5"/>
  <c r="F109" i="5"/>
  <c r="F87" i="5"/>
  <c r="F88" i="5"/>
  <c r="F89" i="5"/>
  <c r="F90" i="5"/>
  <c r="F91" i="5"/>
  <c r="F92" i="5"/>
  <c r="F93" i="5"/>
  <c r="F94" i="5"/>
  <c r="F95" i="5"/>
  <c r="F96" i="5"/>
  <c r="F97" i="5"/>
  <c r="F98" i="5"/>
  <c r="F53" i="5"/>
  <c r="F54" i="5"/>
  <c r="F55" i="5"/>
  <c r="F56" i="5"/>
  <c r="F57" i="5"/>
  <c r="F58" i="5"/>
  <c r="F59" i="5"/>
  <c r="F60" i="5"/>
  <c r="F61" i="5"/>
  <c r="F62" i="5"/>
  <c r="F63" i="5"/>
  <c r="F64" i="5"/>
  <c r="F65" i="5"/>
  <c r="F66" i="5"/>
  <c r="F10" i="5"/>
  <c r="F11" i="5"/>
  <c r="F12" i="5"/>
  <c r="F13" i="5"/>
  <c r="F14" i="5"/>
  <c r="F15" i="5"/>
  <c r="F16" i="5"/>
  <c r="F17" i="5"/>
  <c r="F18" i="5"/>
  <c r="F19" i="5"/>
  <c r="F20" i="5"/>
  <c r="F157" i="5"/>
  <c r="F158" i="5"/>
  <c r="F134" i="5"/>
  <c r="F140" i="5"/>
  <c r="F123" i="5"/>
  <c r="F124" i="5"/>
  <c r="F99" i="5"/>
  <c r="F100" i="5"/>
  <c r="F84" i="5"/>
  <c r="F67" i="5"/>
  <c r="F68" i="5"/>
  <c r="F69" i="5"/>
  <c r="F70" i="5"/>
  <c r="F71" i="5"/>
  <c r="F72" i="5"/>
  <c r="F73" i="5"/>
  <c r="F74" i="5"/>
  <c r="F21" i="5"/>
  <c r="F50" i="5"/>
  <c r="F22" i="5"/>
  <c r="F23" i="5"/>
  <c r="F24" i="5"/>
  <c r="F25" i="5"/>
  <c r="F26" i="5"/>
  <c r="F27" i="5"/>
  <c r="F28" i="5"/>
  <c r="F29" i="5"/>
  <c r="F30" i="5"/>
  <c r="F159" i="5"/>
  <c r="F160" i="5"/>
  <c r="F161" i="5"/>
  <c r="F101" i="5"/>
  <c r="F75" i="5"/>
  <c r="F31" i="5"/>
  <c r="F4" i="5"/>
  <c r="F3" i="5"/>
  <c r="F2" i="5"/>
  <c r="F162" i="5"/>
  <c r="F163" i="5"/>
  <c r="F141" i="5"/>
  <c r="F135" i="5"/>
  <c r="F136" i="5"/>
  <c r="F137" i="5"/>
  <c r="F138" i="5"/>
  <c r="F139" i="5"/>
  <c r="F129" i="5"/>
  <c r="F125" i="5"/>
  <c r="F126" i="5"/>
  <c r="F110" i="5"/>
  <c r="F111" i="5"/>
  <c r="F127" i="5"/>
  <c r="F128" i="5"/>
  <c r="F102" i="5"/>
  <c r="F103" i="5"/>
  <c r="F104" i="5"/>
  <c r="F105" i="5"/>
  <c r="F106" i="5"/>
  <c r="F107" i="5"/>
  <c r="F108" i="5"/>
  <c r="F76" i="5"/>
  <c r="F77" i="5"/>
  <c r="F78" i="5"/>
  <c r="F79" i="5"/>
  <c r="F80" i="5"/>
  <c r="F81" i="5"/>
  <c r="F82" i="5"/>
  <c r="F83" i="5"/>
  <c r="F32" i="5"/>
  <c r="F33" i="5"/>
  <c r="F34" i="5"/>
  <c r="F35" i="5"/>
  <c r="F36" i="5"/>
  <c r="F37" i="5"/>
  <c r="F38" i="5"/>
  <c r="F39" i="5"/>
  <c r="F40" i="5"/>
  <c r="F41" i="5"/>
  <c r="F42" i="5"/>
  <c r="F43" i="5"/>
  <c r="F44" i="5"/>
  <c r="F5" i="5"/>
  <c r="F45" i="5"/>
  <c r="F46" i="5"/>
  <c r="F47" i="5"/>
  <c r="F48" i="5"/>
  <c r="F49" i="5"/>
  <c r="F166" i="5"/>
  <c r="F164" i="5"/>
  <c r="F165" i="5"/>
  <c r="K2" i="12" l="1"/>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M30" i="9"/>
  <c r="E30" i="9"/>
  <c r="J30" i="9"/>
  <c r="K30" i="9"/>
  <c r="O30" i="9"/>
  <c r="G30" i="9"/>
  <c r="F30" i="9"/>
  <c r="H30" i="9"/>
  <c r="N30" i="9"/>
  <c r="I30" i="9"/>
  <c r="L30" i="9"/>
  <c r="G19" i="9" l="1"/>
  <c r="D20" i="11" s="1"/>
  <c r="D19" i="11"/>
  <c r="D18" i="11"/>
  <c r="G12" i="9" l="1"/>
  <c r="D12" i="11" s="1"/>
  <c r="G11" i="9"/>
  <c r="D11" i="11" s="1"/>
  <c r="G6" i="9"/>
  <c r="D9" i="11" s="1"/>
  <c r="G5" i="9"/>
  <c r="D8" i="11" s="1"/>
  <c r="D14" i="11"/>
  <c r="D15" i="11"/>
  <c r="D16" i="11"/>
  <c r="D6" i="11"/>
  <c r="E16" i="11" l="1"/>
  <c r="E14" i="11"/>
  <c r="E20" i="11"/>
  <c r="E18" i="11"/>
  <c r="E19" i="11"/>
  <c r="E15" i="11"/>
  <c r="E12" i="11"/>
  <c r="E8" i="11"/>
  <c r="E9" i="11"/>
  <c r="E11" i="11"/>
</calcChain>
</file>

<file path=xl/sharedStrings.xml><?xml version="1.0" encoding="utf-8"?>
<sst xmlns="http://schemas.openxmlformats.org/spreadsheetml/2006/main" count="8973" uniqueCount="2595">
  <si>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</si>
  <si>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</si>
  <si>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</si>
  <si>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</si>
  <si>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</si>
  <si>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</si>
  <si>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</si>
  <si>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</si>
  <si>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</si>
  <si>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</si>
  <si>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</si>
  <si>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</si>
  <si>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</si>
  <si>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</si>
  <si>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</si>
  <si>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</si>
  <si>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</si>
  <si>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</si>
  <si>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</si>
  <si>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</si>
  <si>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</si>
  <si>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</si>
  <si>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</si>
  <si>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</si>
  <si>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</si>
  <si>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</si>
  <si>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</si>
  <si>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</si>
  <si>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</si>
  <si>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</si>
  <si>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</si>
  <si>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</si>
  <si>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</si>
  <si>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</si>
  <si>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</si>
  <si>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</si>
  <si>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</si>
  <si>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</si>
  <si>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</si>
  <si>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</si>
  <si>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</si>
  <si>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</si>
  <si>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t>PREG/NEO - CLINICAL PRESENTATION</t>
  </si>
  <si>
    <r>
      <t xml:space="preserve">Measurement field: </t>
    </r>
    <r>
      <rPr>
        <sz val="10.5"/>
        <color rgb="FF000000"/>
        <rFont val="Arial"/>
        <family val="2"/>
      </rPr>
      <t>“Yes”/blank if references the following:</t>
    </r>
  </si>
  <si>
    <t xml:space="preserve">• Studies that report clinical presentation of COVID-19 (usually case studies/series) </t>
  </si>
  <si>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</si>
  <si>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</si>
  <si>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</si>
  <si>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</si>
  <si>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t xml:space="preserve">PREG/NEO - ADVERSE OUTCOMES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</si>
  <si>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</si>
  <si>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adverse birth outcomes (e.g., miscarriage, still birth, preterm birth)</t>
  </si>
  <si>
    <r>
      <t>• Studies on adverse maternal outcomes (e.g., preeclampsia)</t>
    </r>
    <r>
      <rPr>
        <b/>
        <sz val="10.5"/>
        <color rgb="FF000000"/>
        <rFont val="Arial"/>
        <family val="2"/>
      </rPr>
      <t xml:space="preserve"> </t>
    </r>
  </si>
  <si>
    <t xml:space="preserve">PREG/NEO - TREATMENT/VACCINES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</si>
  <si>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</si>
  <si>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Studies on treatment for COVID-19 infections and symptom alleviation among pregnant women and/or neonates</t>
  </si>
  <si>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</si>
  <si>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</si>
  <si>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</si>
  <si>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</si>
  <si>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</si>
  <si>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</si>
  <si>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</si>
  <si>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</si>
  <si>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</si>
  <si>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</si>
  <si>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xml:space="preserve">CU5 - TREATMENT/VACCINES </t>
  </si>
  <si>
    <t>• Studies on treatment for COVID-19 infections and symptom alleviation among children under 5 years</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</si>
  <si>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</si>
  <si>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</si>
  <si>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</si>
  <si>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</si>
  <si>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</si>
  <si>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</si>
  <si>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</si>
  <si>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</si>
  <si>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</si>
  <si>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</si>
  <si>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</si>
  <si>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</si>
  <si>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</si>
  <si>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</si>
  <si>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</si>
  <si>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</si>
  <si>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Trial title</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</si>
  <si>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</si>
  <si>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</si>
  <si>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</si>
  <si>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</si>
  <si>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</si>
  <si>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</si>
  <si>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</si>
  <si>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</si>
  <si>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</si>
  <si>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</si>
  <si>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</si>
  <si>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</si>
  <si>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</si>
  <si>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</si>
  <si>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</si>
  <si>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</si>
  <si>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</si>
  <si>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</si>
  <si>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</si>
  <si>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</si>
  <si>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</si>
  <si>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PREG/NEO - ADVERSE OUTCOMES</t>
  </si>
  <si>
    <t>PREG/NEO - TREATMENT/ VACCINES</t>
  </si>
  <si>
    <t>CU5 - INFANTS</t>
  </si>
  <si>
    <t>CU5 - BURDEN</t>
  </si>
  <si>
    <t>CU5 - RISK FACTORS</t>
  </si>
  <si>
    <t>CU5 - TREATMENT/ VACCINES</t>
  </si>
  <si>
    <t>MTCT -  RISK</t>
  </si>
  <si>
    <t>Cohort study</t>
  </si>
  <si>
    <t>LMIC/HIC</t>
  </si>
  <si>
    <t>Multi-country</t>
  </si>
  <si>
    <t>Review</t>
  </si>
  <si>
    <t>USA</t>
  </si>
  <si>
    <t>Descriptive study</t>
  </si>
  <si>
    <t>HIC</t>
  </si>
  <si>
    <t>Italy</t>
  </si>
  <si>
    <t>China</t>
  </si>
  <si>
    <t>N/A</t>
  </si>
  <si>
    <t>Editorial/commentary/guidance</t>
  </si>
  <si>
    <t>Modelling study</t>
  </si>
  <si>
    <t>Germany</t>
  </si>
  <si>
    <t>Cross-sectional study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</si>
  <si>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</si>
  <si>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</si>
  <si>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</si>
  <si>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</si>
  <si>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</si>
  <si>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</si>
  <si>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</si>
  <si>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</si>
  <si>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</si>
  <si>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</si>
  <si>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</si>
  <si>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</si>
  <si>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</si>
  <si>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</si>
  <si>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</si>
  <si>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</si>
  <si>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</si>
  <si>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</si>
  <si>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</si>
  <si>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</si>
  <si>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</si>
  <si>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</si>
  <si>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</si>
  <si>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</si>
  <si>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</si>
  <si>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</si>
  <si>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United States</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</si>
  <si>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</si>
  <si>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</si>
  <si>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</si>
  <si>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</si>
  <si>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</si>
  <si>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</si>
  <si>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</si>
  <si>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</si>
  <si>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</si>
  <si>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</si>
  <si>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</si>
  <si>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</si>
  <si>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</si>
  <si>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</si>
  <si>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</si>
  <si>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</si>
  <si>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</si>
  <si>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</si>
  <si>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</si>
  <si>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</si>
  <si>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</si>
  <si>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</si>
  <si>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</si>
  <si>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</si>
  <si>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</si>
  <si>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Coronavirus-related articles as identified through the CDC database, with title and abstract searches for preg*, delivery, labor but NOT laborat*, natal, neonat*, infan*, newborn, pediatr*, obstetr*, child</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</si>
  <si>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</si>
  <si>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</si>
  <si>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</si>
  <si>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</si>
  <si>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</si>
  <si>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</si>
  <si>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Case-control study</t>
  </si>
  <si>
    <t>Ecological study</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</si>
  <si>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</si>
  <si>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</si>
  <si>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</si>
  <si>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</si>
  <si>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</si>
  <si>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</si>
  <si>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</si>
  <si>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</si>
  <si>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</si>
  <si>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</si>
  <si>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</si>
  <si>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</si>
  <si>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</si>
  <si>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</si>
  <si>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</si>
  <si>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</si>
  <si>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</si>
  <si>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</si>
  <si>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Mixed methods study</t>
  </si>
  <si>
    <t>Norway</t>
  </si>
  <si>
    <t>Belgium</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</si>
  <si>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</si>
  <si>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</si>
  <si>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</si>
  <si>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</si>
  <si>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</si>
  <si>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</si>
  <si>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</si>
  <si>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</si>
  <si>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</si>
  <si>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</si>
  <si>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</si>
  <si>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</si>
  <si>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</si>
  <si>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Pre-post study</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</si>
  <si>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</si>
  <si>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</si>
  <si>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</si>
  <si>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</si>
  <si>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</si>
  <si>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</si>
  <si>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</si>
  <si>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</si>
  <si>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</si>
  <si>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</si>
  <si>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</si>
  <si>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</si>
  <si>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</si>
  <si>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</si>
  <si>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</si>
  <si>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</si>
  <si>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</si>
  <si>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</si>
  <si>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</si>
  <si>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</si>
  <si>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</si>
  <si>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</si>
  <si>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</si>
  <si>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</si>
  <si>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</si>
  <si>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</si>
  <si>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</si>
  <si>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</si>
  <si>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Pre-print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</si>
  <si>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</si>
  <si>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</si>
  <si>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</si>
  <si>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</si>
  <si>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</si>
  <si>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</si>
  <si>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</si>
  <si>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</si>
  <si>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</si>
  <si>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</si>
  <si>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[Application of pulmonary ultrasound in the diagnosis of COVID-19 pneumonia in neonates]</t>
  </si>
  <si>
    <t>Objective: To investigate the application of pulmonary ultrasound in the diagnosis of neonatal COVID-19. Methods: In this retrospective study, the clinical data of 5 infants, who were admitted to the Department of Neonatology in Wuhan Children's Hospital from 31(st) January to 25(th) February 2020, were collected. Bedsides pulmondary ultrasound was conducted on admission, during the hospitalization, and before discharge, the result were compared with the chest X-ray or CT done at the same time. Results: Among the 5 cases who aged 1-18 days, 3 were male. The main clinical manifestations were respiratory and gastrointestinal symptoms. The pulmonary ultrasonography on admission showed abnormal pleural line and pulmonary edema of different severity in all 5 cases, presented as increase and fusion of B-line, and pulmonary interstitial syndrome; among them, one case also had a small-range consolidation. The chest CT on admission showed no obvious parenchymal infiltration in 2 cases, small strip or patchy high-density shadow in 2 cases, and ground glass change in one case. The re-examination of ultrosound during the hospitalization and at discharge showed improvement in all cases and were consistent with the chest X-ray taken at the same time. Conclusions: The main changes on the pulmonary ultrasonography in neonates with COVID-19 pneumonia are increase and fusion of B-line, abnormal pleural line, and alveolar interstitial syndrome, and may coexist with small range of pulmonary consolidation. The sensitivity of pulmonary ultrasound is higher than that of chest X-ray and CT in the diagnosis of pulmonary edema, and could be used in monitoring and evaluation of the disease.</t>
  </si>
  <si>
    <t>https://pubmed.ncbi.nlm.nih.gov/32392948/</t>
  </si>
  <si>
    <t>Feng XY, Tao XW, Zeng LK, Wang WQ, Li G.</t>
  </si>
  <si>
    <t>Zhonghua Er Ke Za Zhi</t>
  </si>
  <si>
    <t>10.3760/cma.j.cn112140-20200228-00154</t>
  </si>
  <si>
    <t>Chinese</t>
  </si>
  <si>
    <t>Yes</t>
  </si>
  <si>
    <t/>
  </si>
  <si>
    <t>Pediatr Crit Care Med</t>
  </si>
  <si>
    <t>None Available</t>
  </si>
  <si>
    <t>J Matern Fetal Neonatal Med</t>
  </si>
  <si>
    <t>Eur J Obstet Gynecol Reprod Biol</t>
  </si>
  <si>
    <t>J Neonatal Perinatal Med</t>
  </si>
  <si>
    <t>J Clin Virol</t>
  </si>
  <si>
    <t>Indian J Pediatr</t>
  </si>
  <si>
    <t>Improving the quality of care in pregnancy and childbirth with coronavirus (COVID-19): a systematic review</t>
  </si>
  <si>
    <t>In the context of serious coronavirus epidemic, it is critical that pregnant women not be ignored potentially life-saving interventions. So, this study was designed to improve the quality of care by health providers through what they need to know about coronavirus during pregnancy and childbirth. We conducted a systematic review of electronic databases was performed for published in English, before 25 March 2020. Finally, 29 papers which had covered the topic more appropriately were included in the study. The results of the systematic review of the existing literature are presented in the following nine sections: Symptoms of the COVID-19 in pregnancy, Pregnancy management, Delivery Management, Mode of delivery, Recommendations for health care provider in delivery, Neonatal outcomes, Neonatal care, Vertical Transmission, Breastfeeding. In conclusion, improving quality of care in maternal health, as well as educating, training, and supporting healthcare providers in infection management to be prioritized. Sharing data can help to countries that to prevent maternal and neonatal morbidity associated with the COVID-19.</t>
  </si>
  <si>
    <t>https://doi.org/10.1080/14767058.2020.1759540</t>
  </si>
  <si>
    <t>Abdollahpour S, Khadivzadeh T.</t>
  </si>
  <si>
    <t>10.1080/14767058.2020.1759540</t>
  </si>
  <si>
    <t>J Pediatr</t>
  </si>
  <si>
    <t>Dermatol Ther</t>
  </si>
  <si>
    <t>Pediatr Infect Dis J</t>
  </si>
  <si>
    <t>Ir J Psychol Med</t>
  </si>
  <si>
    <t>J Perinat Med</t>
  </si>
  <si>
    <t>Pediatrics</t>
  </si>
  <si>
    <t>Eur Respir J</t>
  </si>
  <si>
    <t>Inflamm Bowel Dis</t>
  </si>
  <si>
    <t>bioRxiv</t>
  </si>
  <si>
    <t>2020</t>
  </si>
  <si>
    <t>medRxiv</t>
  </si>
  <si>
    <t>Meta-analysis</t>
  </si>
  <si>
    <t>Impact of COVID-19 infection on maternal and neonatal outcomes: a review of 287 pregnancies</t>
  </si>
  <si>
    <t>http://medrxiv.org/content/early/2020/05/15/2020.05.09.20096842.abstract</t>
  </si>
  <si>
    <t>Azarkish, FJ, Roksana</t>
  </si>
  <si>
    <t>10.1101/2020.05.09.20096842</t>
  </si>
  <si>
    <t>287 pregnant women assessed</t>
  </si>
  <si>
    <t>Pregnant women are vulnerable group in viral outbreaks especially in the severe acute respiratory syndrome coronavirus 2 (SARS-CoV-2) pandemic. The aim of this review was to identify maternal and neonatal outcomes in available articles on pregnancies affected by COVID-19. The articles that had assessed outcomes of pregnancy and perinatal of women with COVID-19 between Oct 2019 and Apr 30, 2020 without language limitation were considered. All kinds of studies such as case report, case series, retrospective cohort, case control were included. We searched databases, selected relevant studies and extracted data regarding maternal and neonatal outcomes from each article. Data of 287 pregnant women with COVID-19 of 6 countries were assessed from 28 articles between December 8, 2019 and April 6, 2020. Most pregnant women reported in their third trimester, 102 (35.5%) cases were symptomatic at the time of admission. Common onset symptoms, abnormal laboratory findings, and chest computed tomography pattern were fever (51.5%), lymphocytopenia (67.9%), and multiple ground-glass opacities (78.5%) respectively. 93% of all deliveries were done through cesarean section. No maternal mortality and 3 % ICU admission were reported. Vertical transmission was not reported but its possibility was suggested in three neonates. One neonatal death, one stillbirth, and one abortion were reported. All newborns were not breastfed. This review showed fewer adverse maternal and neonatal outcomes in pregnant women with COVID-19 in comparison with previous coronavirus outbreak infection in pregnancy. Limited data are available regarding possibility of virus transmission in utero, during vaginal childbirth and breastfeeding. Effect of COVID-19 on first and second trimester and ongoing pregnancy outcomes in infected mothers is still questionable.</t>
  </si>
  <si>
    <t>French</t>
  </si>
  <si>
    <t>No</t>
  </si>
  <si>
    <t>Israel</t>
  </si>
  <si>
    <t>Med Hypotheses</t>
  </si>
  <si>
    <t>Indian Pediatr</t>
  </si>
  <si>
    <t>Anaesth Crit Care Pain Med</t>
  </si>
  <si>
    <t>Am J Obstet Gynecol</t>
  </si>
  <si>
    <t>Am J Perinatol</t>
  </si>
  <si>
    <t>Arch Dis Child</t>
  </si>
  <si>
    <t>Acta Paediatr</t>
  </si>
  <si>
    <t>Delivery in Asymptomatic Italian Woman with SARS-CoV-2 Infection</t>
  </si>
  <si>
    <t>We report a case of a 33-year-old Italian pregnant at 40 weeks of gestation affected by asymptomatic SARS-CoV-2 infection delivering a healthy baby with no evidence of Coronavirus Disease 2019 (COVID-19). Vaginal delivery was uncomplicated, the breastfeeding was permitted under strict measures of infection control. The breast milk was negative for SARS-CoV-2. Control at 7 and 15 days indicated mother and baby good clinical condition, no signs of neonatal infection demonstrated by news oropharyngeal and rectal swab test negative for SARS-CoV-2.</t>
  </si>
  <si>
    <t>http://mjhid.org/index.php/mjhid/article/view/2020.033</t>
  </si>
  <si>
    <t>De Socio GV, Malincarne L, Arena S, Troiani S, Benedetti S, Camilloni B, Epicoco G, Mencacci A, Francisci D.</t>
  </si>
  <si>
    <t>Mediterr J Hematol Infect Dis</t>
  </si>
  <si>
    <t>10.4084/MJHID.2020.033</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</si>
  <si>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</si>
  <si>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</si>
  <si>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</si>
  <si>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</si>
  <si>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</si>
  <si>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</si>
  <si>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Pregnant women/CU5</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</si>
  <si>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</si>
  <si>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</si>
  <si>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</si>
  <si>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</si>
  <si>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</si>
  <si>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</si>
  <si>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</si>
  <si>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</si>
  <si>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</si>
  <si>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</si>
  <si>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</si>
  <si>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collection'&lt;br&gt;&lt;br&gt;Data will be collected form participants from the time of screening until 14 days after discharge from hospital.&lt;br&gt;&lt;br&gt;Baseline screening and data collection&lt;br&gt;Demographic and clinical data will be retrospectively collected from the electronic medical record or parents by research staff. This information will include (but is not limited to):&lt;br&gt;-	Age&lt;br&gt;-	Sex&lt;br&gt;-	Indigenous&lt;br&gt;-	Postcode&lt;br&gt;-	Reason for presentation or admission&lt;br&gt;-	First set of vital signs on the day of testing&lt;br&gt;-	Fever and symptom history from parent or guardian&lt;br&gt;-	Past medical history and co-morbidities&lt;br&gt;-	Travel history in past 14 days (including domestic travel) &lt;br&gt;-	Contact with known SARS-CoV2 positive people&lt;br&gt;-	Attendance at school or other child care facility in the past 14 days&lt;br&gt;-	Prior testing undertaken, and details of test (date, result)&lt;br&gt;&lt;br&gt;Discharge information&lt;br&gt;Data will be retrospectively collected after patient discharge and include:&lt;br&gt;-	Discharge diagnosis&lt;br&gt;-	Bacterial culture, PCR or serology collected during admission and result&lt;br&gt;-	Viral PCR or serology collected during admission and results&lt;br&gt;-	Emergency Department length of stay&lt;br&gt;-	If admitted, hospital length of stay&lt;br&gt;-	Need for intensive care admission and/or transfer to high level care&lt;br&gt;-	Need for invasive ventilation&lt;br&gt;-	Need for other organ supports (car</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</si>
  <si>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</si>
  <si>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</si>
  <si>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</si>
  <si>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</si>
  <si>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</si>
  <si>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</si>
  <si>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</si>
  <si>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</si>
  <si>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&lt;br&gt;All data collection will occur from relevant hospital records and no specific input from patients is required.&lt;br&gt;This methodology is appropriate to answer the research question because it allows for de-identified input from multiple study sites, and ongoing quantitative analysis and reporting including longer term outcomes for neonates at 2 years of age.</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</si>
  <si>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</si>
  <si>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</si>
  <si>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</si>
  <si>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</si>
  <si>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</si>
  <si>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</si>
  <si>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</si>
  <si>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</si>
  <si>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</si>
  <si>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</si>
  <si>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</si>
  <si>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</si>
  <si>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</si>
  <si>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</si>
  <si>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</si>
  <si>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</si>
  <si>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</si>
  <si>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</si>
  <si>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</si>
  <si>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</si>
  <si>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</si>
  <si>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</si>
  <si>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</si>
  <si>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</si>
  <si>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</si>
  <si>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</si>
  <si>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</si>
  <si>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</si>
  <si>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</si>
  <si>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</si>
  <si>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</si>
  <si>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</si>
  <si>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</si>
  <si>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</si>
  <si>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</si>
  <si>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</si>
  <si>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</si>
  <si>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</si>
  <si>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</si>
  <si>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</si>
  <si>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</si>
  <si>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</si>
  <si>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</si>
  <si>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</si>
  <si>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</si>
  <si>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</si>
  <si>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</si>
  <si>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</si>
  <si>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</si>
  <si>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</si>
  <si>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</si>
  <si>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</si>
  <si>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</si>
  <si>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</si>
  <si>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</si>
  <si>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</si>
  <si>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</si>
  <si>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</si>
  <si>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</si>
  <si>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</si>
  <si>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</si>
  <si>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</si>
  <si>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</si>
  <si>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</si>
  <si>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</si>
  <si>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</si>
  <si>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</si>
  <si>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</si>
  <si>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</si>
  <si>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</si>
  <si>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</si>
  <si>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</si>
  <si>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</si>
  <si>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</si>
  <si>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</si>
  <si>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</si>
  <si>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</si>
  <si>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</si>
  <si>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</si>
  <si>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</si>
  <si>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</si>
  <si>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</si>
  <si>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</si>
  <si>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</si>
  <si>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</si>
  <si>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</si>
  <si>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</si>
  <si>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</si>
  <si>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</si>
  <si>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</si>
  <si>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</si>
  <si>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</si>
  <si>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</si>
  <si>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</si>
  <si>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</si>
  <si>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</si>
  <si>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</si>
  <si>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</si>
  <si>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</si>
  <si>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</si>
  <si>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</si>
  <si>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</si>
  <si>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</si>
  <si>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</si>
  <si>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</si>
  <si>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</si>
  <si>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</si>
  <si>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</si>
  <si>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</si>
  <si>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</si>
  <si>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</si>
  <si>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</si>
  <si>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</si>
  <si>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</si>
  <si>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</si>
  <si>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</si>
  <si>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</si>
  <si>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</si>
  <si>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</si>
  <si>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</si>
  <si>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</si>
  <si>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</si>
  <si>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</si>
  <si>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</si>
  <si>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</si>
  <si>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</si>
  <si>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</si>
  <si>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</si>
  <si>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</si>
  <si>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</si>
  <si>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</si>
  <si>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</si>
  <si>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</si>
  <si>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</si>
  <si>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</si>
  <si>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</si>
  <si>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</si>
  <si>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</si>
  <si>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</si>
  <si>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</si>
  <si>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</si>
  <si>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</si>
  <si>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</si>
  <si>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</si>
  <si>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</si>
  <si>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</si>
  <si>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</si>
  <si>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</si>
  <si>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</si>
  <si>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</si>
  <si>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</si>
  <si>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</si>
  <si>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</si>
  <si>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</si>
  <si>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</si>
  <si>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</si>
  <si>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</si>
  <si>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</si>
  <si>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</si>
  <si>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</si>
  <si>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</si>
  <si>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</si>
  <si>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</si>
  <si>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</si>
  <si>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</si>
  <si>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</si>
  <si>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</si>
  <si>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</si>
  <si>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</si>
  <si>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</si>
  <si>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</si>
  <si>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</si>
  <si>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</si>
  <si>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</si>
  <si>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</si>
  <si>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</si>
  <si>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</si>
  <si>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</si>
  <si>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</si>
  <si>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</si>
  <si>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</si>
  <si>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</si>
  <si>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</si>
  <si>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</si>
  <si>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</si>
  <si>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</si>
  <si>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</si>
  <si>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</si>
  <si>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</si>
  <si>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</si>
  <si>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</si>
  <si>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</si>
  <si>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</si>
  <si>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</si>
  <si>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</si>
  <si>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</si>
  <si>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</si>
  <si>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</si>
  <si>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</si>
  <si>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</si>
  <si>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</si>
  <si>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</si>
  <si>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</si>
  <si>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</si>
  <si>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</si>
  <si>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</si>
  <si>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</si>
  <si>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</si>
  <si>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</si>
  <si>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</si>
  <si>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</si>
  <si>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</si>
  <si>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</si>
  <si>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</si>
  <si>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</si>
  <si>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</si>
  <si>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</si>
  <si>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</si>
  <si>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</si>
  <si>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</si>
  <si>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</si>
  <si>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</si>
  <si>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</si>
  <si>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</si>
  <si>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</si>
  <si>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</si>
  <si>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</si>
  <si>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</si>
  <si>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</si>
  <si>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</si>
  <si>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</si>
  <si>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</si>
  <si>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</si>
  <si>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</si>
  <si>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</si>
  <si>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</si>
  <si>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</si>
  <si>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</si>
  <si>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</si>
  <si>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</si>
  <si>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</si>
  <si>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</si>
  <si>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</si>
  <si>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</si>
  <si>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</si>
  <si>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</si>
  <si>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</si>
  <si>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</si>
  <si>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</si>
  <si>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</si>
  <si>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</si>
  <si>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</si>
  <si>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</si>
  <si>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</si>
  <si>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</si>
  <si>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</si>
  <si>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</si>
  <si>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</si>
  <si>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</si>
  <si>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</si>
  <si>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</si>
  <si>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</si>
  <si>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</si>
  <si>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</si>
  <si>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</si>
  <si>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</si>
  <si>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</si>
  <si>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</si>
  <si>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</si>
  <si>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</si>
  <si>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</si>
  <si>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</si>
  <si>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</si>
  <si>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</si>
  <si>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</si>
  <si>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</si>
  <si>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</si>
  <si>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</si>
  <si>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</si>
  <si>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</si>
  <si>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</si>
  <si>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</si>
  <si>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</si>
  <si>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</si>
  <si>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</si>
  <si>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</si>
  <si>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</si>
  <si>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</si>
  <si>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</si>
  <si>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</si>
  <si>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</si>
  <si>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</si>
  <si>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</si>
  <si>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</si>
  <si>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</si>
  <si>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</si>
  <si>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</si>
  <si>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</si>
  <si>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</si>
  <si>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</si>
  <si>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</si>
  <si>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</si>
  <si>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</si>
  <si>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</si>
  <si>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</si>
  <si>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</si>
  <si>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</si>
  <si>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</si>
  <si>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</si>
  <si>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</si>
  <si>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</si>
  <si>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</si>
  <si>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</si>
  <si>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</si>
  <si>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</si>
  <si>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</si>
  <si>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</si>
  <si>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</si>
  <si>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</si>
  <si>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</si>
  <si>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</si>
  <si>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</si>
  <si>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</si>
  <si>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</si>
  <si>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</si>
  <si>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</si>
  <si>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</si>
  <si>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</si>
  <si>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</si>
  <si>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</si>
  <si>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</si>
  <si>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</si>
  <si>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</si>
  <si>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</si>
  <si>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</si>
  <si>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</si>
  <si>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</si>
  <si>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</si>
  <si>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</si>
  <si>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</si>
  <si>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</si>
  <si>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</si>
  <si>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</si>
  <si>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</si>
  <si>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</si>
  <si>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</si>
  <si>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</si>
  <si>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</si>
  <si>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</si>
  <si>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</si>
  <si>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</si>
  <si>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</si>
  <si>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</si>
  <si>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</si>
  <si>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</si>
  <si>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</si>
  <si>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</si>
  <si>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</si>
  <si>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</si>
  <si>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</si>
  <si>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</si>
  <si>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</si>
  <si>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</si>
  <si>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</si>
  <si>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</si>
  <si>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</si>
  <si>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</si>
  <si>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</si>
  <si>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</si>
  <si>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</si>
  <si>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</si>
  <si>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</si>
  <si>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</si>
  <si>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</si>
  <si>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</si>
  <si>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</si>
  <si>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</si>
  <si>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</si>
  <si>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</si>
  <si>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</si>
  <si>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</si>
  <si>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</si>
  <si>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</si>
  <si>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</si>
  <si>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</si>
  <si>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</si>
  <si>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</si>
  <si>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</si>
  <si>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</si>
  <si>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</si>
  <si>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</si>
  <si>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</si>
  <si>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</si>
  <si>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</si>
  <si>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</si>
  <si>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</si>
  <si>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</si>
  <si>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</si>
  <si>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</si>
  <si>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</si>
  <si>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</si>
  <si>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</si>
  <si>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</si>
  <si>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</si>
  <si>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</si>
  <si>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</si>
  <si>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</si>
  <si>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</si>
  <si>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</si>
  <si>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</si>
  <si>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</si>
  <si>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</si>
  <si>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</si>
  <si>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</si>
  <si>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</si>
  <si>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</si>
  <si>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</si>
  <si>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</si>
  <si>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</si>
  <si>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chromatography&lt;br&gt;the exhalation of healthy test persons, negatively tested for the SARS-CoV2, will be taken as controls</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</si>
  <si>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</si>
  <si>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</si>
  <si>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</si>
  <si>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</si>
  <si>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</si>
  <si>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</si>
  <si>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</si>
  <si>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</si>
  <si>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Intervention 1: All pediatric hospitals in Germany are asked to Report hospitalized patients &lt;18 yo with SARS-CoV-2 infection via an online eCRF. The data will be obtained prospectively from March 2020 to December 2021&lt;br&gt;Following items are included in the eCRF&lt;br&gt;sex&lt;br&gt;Age&lt;br&gt;date of hospitalization&lt;br&gt;source of infection&lt;br&gt;comorbidities&lt;br&gt;immunosuppressive medication&lt;br&gt;lenght of stay&lt;br&gt;PICU Admission&lt;br&gt;respiratory Support&lt;br&gt;NO-Inhalation&lt;br&gt;ECMO&lt;br&gt;antiviral medication&lt;br&gt;NSAID therapy&lt;br&gt;Outcome</t>
  </si>
  <si>
    <t>Goals:&lt;br&gt;Prospective surveillance of all hospitalized pediatric COVID-19 Patients in Germany&lt;br&gt;Analysis of clinical courses, needed interventions, risk factors &lt;br&gt;real-time updates via the DGPI Homepage</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</si>
  <si>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</si>
  <si>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</si>
  <si>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</si>
  <si>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</si>
  <si>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</si>
  <si>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</si>
  <si>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Part A:&lt;br&gt;What is the rate of SARS-CoV2 RNA positive children aged 1-10 years and one parent in a population-based sample in Baden-WÃ¼rttemberg?&lt;br&gt;What is the seroprevalence of SARS-CoV-2 antibodies in the collective mentioned under 1.&lt;br&gt;Are there age subgroups within the children of 1 and 10 years of age regarding infection rate?&lt;br&gt;&lt;br&gt;Part B:&lt;br&gt;A nasal/pharyngeal swab and a blood sample (2-3 ml blood) are taken from the child and the accompanying parent to determine SARS-CoV2 RNA in the nasal/pharyngeal swab and SARS-CoV2 antibodies in the blood. The result will be communicated to the participants afterwards.&lt;br&gt;The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parent.&lt;br&gt;&lt;br&gt;What is the seroprevalence of SARS-CoV-2 antibodies in children and adolescents compared to adults from the same household with at least one index patient with a proven SARS-CoV-2 infection (positive PCR test) with or without COVID-19 disease?&lt;br&gt;Are there age-dependent subgroups within the children and adolescents aged 0 and 17 years with regard to the infection and disease rate?&lt;br&gt;Is the circulating ACE2 serum concentration as a biomarker associated with SARS-CoV-2 infection with or without COVID-19 disease or its severity?</t>
  </si>
  <si>
    <t>http://www.drks.de/DRKS00021521</t>
  </si>
  <si>
    <t>Zentrum fÃ¼r Infektionskrankheiten</t>
  </si>
  <si>
    <t>10 Years</t>
  </si>
  <si>
    <t>DRKS00021521</t>
  </si>
  <si>
    <t xml:space="preserve">Hydroxychloroquine efficacy in preventing SARS-CoV-2 infection and CoVid-19 disease severity during pregnancy                                                                                                                                                                                                                                                                                                                                                                                                                                                                                                                                                                                                                                                                                                                                                                                                                                                                                                                                                                                                                                                                                                                                                                                                                                                                                                                                                                                                                                                                                                                                                                                                                                                                                                                                                                                                                                                                                                                                                                   </t>
  </si>
  <si>
    <t>&lt;br&gt;Trade Name: Dolquine&lt;br&gt;Pharmaceutical Form: Tablet&lt;br&gt;INN or Proposed INN: HYDROXYCHLOROQUINE SULFATE&lt;br&gt;CAS Number: 747-36-4&lt;br&gt;Other descriptive name: HYDROXYCHLOROQUINE SULFATE&lt;br&gt;Concentration unit: mg milligram(s)&lt;br&gt;Concentration type: equal&lt;br&gt;Concentration number: 200-&lt;br&gt;Pharmaceutical form of the placebo: Tablet&lt;br&gt;Route of administration of the placebo: Oral use&lt;br&gt;&lt;br&gt;</t>
  </si>
  <si>
    <t>Main Objective: 1.	To assess the effect of HCQ in reducing maternal viral load  &lt;br&gt;2.	To asses the efficacy of HCQ to prevent incident SARS-CoV-2 infection;Secondary Objective: 1.	To determine the impact of HCQ on the clinical course and duration of the COVID-19 disease &lt;br&gt;2.	To evaluate the effect of HCQ in avoiding the development of the COVID-19 disease in asymptomatic-infected women&lt;br&gt;3.	To determine the safety and tolerability of HCQ in pregnant women &lt;br&gt;4.	To describe the clinical presentation of SARS-CoV-2 and the effects on pregnancy outcomes &lt;br&gt;5.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&lt;br&gt;-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</si>
  <si>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</si>
  <si>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</si>
  <si>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</si>
  <si>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</si>
  <si>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</si>
  <si>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</si>
  <si>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</si>
  <si>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</si>
  <si>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</si>
  <si>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</si>
  <si>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</si>
  <si>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</si>
  <si>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</si>
  <si>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</si>
  <si>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</si>
  <si>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</si>
  <si>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</si>
  <si>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</si>
  <si>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</si>
  <si>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</si>
  <si>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</si>
  <si>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</si>
  <si>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</si>
  <si>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</si>
  <si>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</si>
  <si>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</si>
  <si>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</si>
  <si>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</si>
  <si>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</si>
  <si>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</si>
  <si>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</si>
  <si>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&lt;br&gt;                Research design:&lt;br&gt;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collected.&lt;br&gt;&lt;br&gt;                Cohort identification:&lt;br&gt;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ascertainment.&lt;br&gt;&lt;br&gt;                Comparison group identification:&lt;br&gt;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</si>
  <si>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Incidence of pandemic COVID-19 in pregnancy assessed as proportion of pregnant women hospitalised with confirmed COVID-19 disease per 100,000 maternities during the study period</t>
  </si>
  <si>
    <t>http://isrctn.com/ISRCTN40092247</t>
  </si>
  <si>
    <t>ISRCTN</t>
  </si>
  <si>
    <t>United Kingdom</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</si>
  <si>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</si>
  <si>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</si>
  <si>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</si>
  <si>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</si>
  <si>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</si>
  <si>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 xml:space="preserve">&lt;br&gt;                1. Confirmed SARS-CoV-2 infection in women in pregnancy or their neonates, measured using routine clinical data from 01/01/2020 to 31/03/2021&lt;br&gt;                2. Suspected SARS-CoV-2 (defined as woman self-isolating for suspected COVID-19 with symptoms, symptoms will be recorded) measured using routine clinical data from 01/01/2020 to 31/03/2021&lt;br&gt;            </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</si>
  <si>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</si>
  <si>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</si>
  <si>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</si>
  <si>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</si>
  <si>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</si>
  <si>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</si>
  <si>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1.	Date of ECMO discontinuation&lt;br&gt;2.	Date of invasive mechanical ventilation discontinuation&lt;br&gt;3.	Date of ICU Discharge&lt;br&gt;4.	Date of Hospital Discharge&lt;br&gt;5.	Mortality at 28 days&lt;br&gt;6.	Main cause of death</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</si>
  <si>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</si>
  <si>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</si>
  <si>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</si>
  <si>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</si>
  <si>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</si>
  <si>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</si>
  <si>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</si>
  <si>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</si>
  <si>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</si>
  <si>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</si>
  <si>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</si>
  <si>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</si>
  <si>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</si>
  <si>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</si>
  <si>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</si>
  <si>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</si>
  <si>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</si>
  <si>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</si>
  <si>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</si>
  <si>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</si>
  <si>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</si>
  <si>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</si>
  <si>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</si>
  <si>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</si>
  <si>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</si>
  <si>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</si>
  <si>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</si>
  <si>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</si>
  <si>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</si>
  <si>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</si>
  <si>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</si>
  <si>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</si>
  <si>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</si>
  <si>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</si>
  <si>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</si>
  <si>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</si>
  <si>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</si>
  <si>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</si>
  <si>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</si>
  <si>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</si>
  <si>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</si>
  <si>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</si>
  <si>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</si>
  <si>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</si>
  <si>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</si>
  <si>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</si>
  <si>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</si>
  <si>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</si>
  <si>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</si>
  <si>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</si>
  <si>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</si>
  <si>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</si>
  <si>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</si>
  <si>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</si>
  <si>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</si>
  <si>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</si>
  <si>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</si>
  <si>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</si>
  <si>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</si>
  <si>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</si>
  <si>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</si>
  <si>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</si>
  <si>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</si>
  <si>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</si>
  <si>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</si>
  <si>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</si>
  <si>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</si>
  <si>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</si>
  <si>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</si>
  <si>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</si>
  <si>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</si>
  <si>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</si>
  <si>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</si>
  <si>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</si>
  <si>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</si>
  <si>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</si>
  <si>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</si>
  <si>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</si>
  <si>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</si>
  <si>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</si>
  <si>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</si>
  <si>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</si>
  <si>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</si>
  <si>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</si>
  <si>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</si>
  <si>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</si>
  <si>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</si>
  <si>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</si>
  <si>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</si>
  <si>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</si>
  <si>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</si>
  <si>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</si>
  <si>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</si>
  <si>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</si>
  <si>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</si>
  <si>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</si>
  <si>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</si>
  <si>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</si>
  <si>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</si>
  <si>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</si>
  <si>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</si>
  <si>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</si>
  <si>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</si>
  <si>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</si>
  <si>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</si>
  <si>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</si>
  <si>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</si>
  <si>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</si>
  <si>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</si>
  <si>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</si>
  <si>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</si>
  <si>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</si>
  <si>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</si>
  <si>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</si>
  <si>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</si>
  <si>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</si>
  <si>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</si>
  <si>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</si>
  <si>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</si>
  <si>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</si>
  <si>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</si>
  <si>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</si>
  <si>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</si>
  <si>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</si>
  <si>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</si>
  <si>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</si>
  <si>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</si>
  <si>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</si>
  <si>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</si>
  <si>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</si>
  <si>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</si>
  <si>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</si>
  <si>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</si>
  <si>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</si>
  <si>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</si>
  <si>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</si>
  <si>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</si>
  <si>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 xml:space="preserve">Intervention model: Single Group Assignment. Primary purpose: Prevention. Masking: None (Open Label). </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</si>
  <si>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</si>
  <si>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</si>
  <si>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</si>
  <si>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</si>
  <si>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</si>
  <si>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</si>
  <si>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</si>
  <si>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</si>
  <si>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</si>
  <si>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</si>
  <si>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</si>
  <si>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</si>
  <si>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</si>
  <si>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</si>
  <si>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</si>
  <si>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</si>
  <si>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</si>
  <si>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</si>
  <si>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</si>
  <si>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</si>
  <si>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</si>
  <si>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</si>
  <si>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</si>
  <si>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</si>
  <si>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</si>
  <si>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</si>
  <si>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</si>
  <si>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</si>
  <si>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</si>
  <si>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</si>
  <si>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</si>
  <si>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</si>
  <si>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</si>
  <si>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</si>
  <si>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</si>
  <si>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</si>
  <si>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</si>
  <si>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</si>
  <si>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</si>
  <si>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</si>
  <si>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</si>
  <si>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</si>
  <si>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</si>
  <si>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</si>
  <si>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</si>
  <si>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</si>
  <si>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</si>
  <si>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</si>
  <si>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</si>
  <si>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</si>
  <si>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</si>
  <si>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</si>
  <si>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</si>
  <si>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</si>
  <si>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</si>
  <si>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</si>
  <si>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</si>
  <si>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</si>
  <si>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</si>
  <si>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</si>
  <si>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</si>
  <si>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</si>
  <si>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</si>
  <si>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</si>
  <si>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</si>
  <si>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</si>
  <si>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</si>
  <si>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</si>
  <si>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</si>
  <si>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</si>
  <si>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</si>
  <si>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</si>
  <si>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</si>
  <si>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</si>
  <si>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</si>
  <si>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</si>
  <si>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</si>
  <si>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</si>
  <si>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</si>
  <si>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</si>
  <si>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</si>
  <si>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</si>
  <si>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</si>
  <si>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</si>
  <si>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</si>
  <si>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Biological: Tocilizumab;Biological: Tocilizumab</t>
  </si>
  <si>
    <t>Frequency of response;Length of time from level of care to step down level of care;Survival;Frequency of response;Length of time from level of care to step down level of care;Survival</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</si>
  <si>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</si>
  <si>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</si>
  <si>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</si>
  <si>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</si>
  <si>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</si>
  <si>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</si>
  <si>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</si>
  <si>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</si>
  <si>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</si>
  <si>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</si>
  <si>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</si>
  <si>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</si>
  <si>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</si>
  <si>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</si>
  <si>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</si>
  <si>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</si>
  <si>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</si>
  <si>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</si>
  <si>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</si>
  <si>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</si>
  <si>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</si>
  <si>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</si>
  <si>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</si>
  <si>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</si>
  <si>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</si>
  <si>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</si>
  <si>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</si>
  <si>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</si>
  <si>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</si>
  <si>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United States;Albania;Australia;Czechia;France;Germany;Hong Kong;Israel;Italy;Lebanon;Norway;Poland;Spain;Sweden;Taiwan;Albania;Australia;Czechia;France;Germany;Hong Kong;Israel;Italy;Lebanon;Norway;Poland;Spain;Sweden;Taiwan;United States</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</si>
  <si>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</si>
  <si>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</si>
  <si>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</si>
  <si>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</si>
  <si>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</si>
  <si>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</si>
  <si>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</si>
  <si>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</si>
  <si>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</si>
  <si>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</si>
  <si>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</si>
  <si>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</si>
  <si>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</si>
  <si>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</si>
  <si>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</si>
  <si>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</si>
  <si>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</si>
  <si>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</si>
  <si>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</si>
  <si>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</si>
  <si>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</si>
  <si>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</si>
  <si>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</si>
  <si>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</si>
  <si>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</si>
  <si>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</si>
  <si>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</si>
  <si>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</si>
  <si>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</si>
  <si>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</si>
  <si>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</si>
  <si>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</si>
  <si>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</si>
  <si>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</si>
  <si>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</si>
  <si>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</si>
  <si>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</si>
  <si>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</si>
  <si>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</si>
  <si>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</si>
  <si>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</si>
  <si>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</si>
  <si>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</si>
  <si>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</si>
  <si>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</si>
  <si>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</si>
  <si>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</si>
  <si>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</si>
  <si>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</si>
  <si>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</si>
  <si>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</si>
  <si>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</si>
  <si>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</si>
  <si>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</si>
  <si>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</si>
  <si>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</si>
  <si>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-To describe the clinical presentation (symptoms) of pregnant women who tested positive on SARS-CoV-2&lt;br&gt;-To describe the clinical course of COVID-19 infection during pregnancy</t>
  </si>
  <si>
    <t>https://trialregister.nl/trial/8485</t>
  </si>
  <si>
    <t>Netherlands Trial Register</t>
  </si>
  <si>
    <t>The Netherlands</t>
  </si>
  <si>
    <t xml:space="preserve">
                        Randomized: No, 
                        Masking: None, 
                        Control: Not applicable, 
                        Group: undefined, 
                        Type: Single arm
</t>
  </si>
  <si>
    <t>MÃ¡xima MC</t>
  </si>
  <si>
    <t>NL8485</t>
  </si>
  <si>
    <t xml:space="preserve">Randomized, pragmatic, open study evaluating Hydroxychloroquine for prevention of Hospitalization and Respiratory Complications in outpatients with confirmed or presumptive diagnosis of Infection by (COVID-19)                                                                                                                                                                                                                                                                                                                                                                                                                                                                                                                                                                                                                                                                                                                                                                                                                                                                                                                                                                                                                                                                                                                                                                                                                                                                                                                                                                                                                                                                                                                                                                                                                                                                                                                                                                                                                                                               </t>
  </si>
  <si>
    <t>Group 1 - Hydroxychloroquine, 400 mg 12/12h, oral, on the first day followed by Hydroxychloroquine, 400 mg once daily, oral for  6 days, totaling 7 days of treatment - 650 patients &lt;br&gt;&lt;br&gt;Grupo 2 - Control - 650 patients;Drug;Hydroxychloroquine</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</si>
  <si>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</si>
  <si>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</si>
  <si>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</si>
  <si>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</si>
  <si>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</si>
  <si>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</si>
  <si>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</si>
  <si>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</si>
  <si>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</si>
  <si>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1. Control group - 15 participants&lt;br&gt;The Control group will receive proper COVID19 treatment but will not receive hydroxychloroquine, chloroquine, azithromycin, or another macrolide.&lt;br&gt;PT-BR&lt;br&gt;EN&lt;br&gt;2. G1 - 15 participants&lt;br&gt;This group will receive proper COVID19 treatment and hydroxychloroquine 400mg + azithromycin 500mg bid D0, orally, or enterally, and the following days, hydroxychloroquine 400mg + azithromycin 500mg once each, orally, or enterally, for 10 days or negative PCR, what comes first. &lt;br&gt;3. G2 - 15 participants&lt;br&gt;This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</si>
  <si>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</si>
  <si>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</si>
  <si>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</si>
  <si>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</si>
  <si>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</si>
  <si>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</si>
  <si>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</si>
  <si>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</si>
  <si>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survival.&lt;br&gt;In all tests performed, the significance level of 5% will be considered.</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</si>
  <si>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</si>
  <si>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</si>
  <si>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</si>
  <si>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</si>
  <si>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</si>
  <si>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Initial sample size 90 people, which was divided into four groups&lt;br&gt;Group 1: Asymptomatic patients, no drug intervention was performed&lt;br&gt;Group 2: Patients with mild symptoms did not undergo any specific drug intervention&lt;br&gt;Group 3: Patients with moderate symptoms were prescribed hydroxychloroquine associated with azithromycin&lt;br&gt;Group 4: Serious patients referred to hospital treatment;Drug;Chloroquine;Hydroxychloroquine;Azithromycin</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</si>
  <si>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</si>
  <si>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</si>
  <si>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</si>
  <si>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</si>
  <si>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</si>
  <si>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</si>
  <si>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</si>
  <si>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</si>
  <si>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</si>
  <si>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</si>
  <si>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</si>
  <si>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</si>
  <si>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</si>
  <si>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1. Control group - 210 participants&lt;br&gt;Control group will recieve proper COVID19 treatment but will not recieve hydroxychloroquine, chloroquine, azythromicyn or other macrolide.&lt;br&gt;&lt;br&gt;2. HCQA - 210 participants&lt;br&gt;HCQA group will recieve proper COVID19 treatment and hydroxychloroquine 400mg + azythromicyn 500mg once a day, oral, enteral or intravenous, for 7 days&lt;br&gt;&lt;br&gt;3. HCQ - 210 participants&lt;br&gt;HCQ group will recieve proper COVID19 treatment, and hydroxychloroquine 400mg once a day, oral, enteral or intravenous, for 7 days;Drug;Hydroxychloroquine;Azithromycin</t>
  </si>
  <si>
    <t>Evaluate patient's health condition after 15 days. The primary outcome is based on six possible patient's health conditions whithin 15 days:&lt;br&gt;;Patient at home;Patient in hospital, without oxygen;Patient in hospital, with oxygen;Patient in hospital with non-invasive ventilation or high flow cannula;Patient in mechanical ventilation;Death</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</si>
  <si>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</si>
  <si>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</si>
  <si>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</si>
  <si>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</si>
  <si>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</si>
  <si>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</si>
  <si>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</si>
  <si>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</si>
  <si>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</si>
  <si>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</si>
  <si>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</si>
  <si>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</si>
  <si>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</si>
  <si>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</si>
  <si>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</si>
  <si>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Brazil[@COUNTRY]</t>
  </si>
  <si>
    <t xml:space="preserve"> We recruited patients with positive real-time RT-PCR results who were admitted to Xiangyang No.1 Peoples Hospital before February 9th, 2020.</t>
  </si>
  <si>
    <t xml:space="preserve">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t>
  </si>
  <si>
    <t xml:space="preserve"> Volunteers; Both genders; Admitted to the Emergency Department with diagnosis of Acute Respiratory Syndrome, presumed or confirmed; Age equal to or greater than 18 years; Informed consent form (ICF) signed by the patient or legal guardian.</t>
  </si>
  <si>
    <t xml:space="preserve"> This study intends to select surveillance cases, suspected cases, and diagnosed cases of COVID-19 for children aged 0-18 who were admitted to the Department of Pediatrics, Tongji Hospital from December 2019 to June 2020.</t>
  </si>
  <si>
    <t xml:space="preserve"> This study intends to select surveillance cases, suspected cases and diagnosed cases of COVID-19 for children aged 0-18 who were admitted to the department of Pediatrics in Tongji Hospital from December 2019 to June 2020.</t>
  </si>
  <si>
    <t xml:space="preserve"> The pregnant women who had covid-19 in the first or second trimester is now cured;(Reference to inclusion criteria for diagnostic and recovery  criteria</t>
  </si>
  <si>
    <t xml:space="preserve"> Suspected cases of pneumonitis with the novel coronavirus infection. Suspected case criteria</t>
  </si>
  <si>
    <t xml:space="preserve"> Refer to the national health commission document "diagnosis and treatment plan of new coronavirus pneumonia (trial seven edition)".</t>
  </si>
  <si>
    <t xml:space="preserve"> Proven Covid-19 infection during pregnancy and childbed</t>
  </si>
  <si>
    <t xml:space="preserve"> Pregnant women who tested positive on SARS-CoV-2, regardless of the presence or absence of any clinical symptoms</t>
  </si>
  <si>
    <t xml:space="preserve"> Pregnant women confirmed with COVID-19 and admitted in our department from February,2020 to August, 2020</t>
  </si>
  <si>
    <t xml:space="preserve"> Positive RT-PCR; age&gt; 18 years;  discrete classification (without signs of dyspnea, and oximetry greater than 93%)</t>
  </si>
  <si>
    <t xml:space="preserve"> Pneumonia cases with suspected SARS-CoV-2have either of the following epidemiological histories consistent with the following two clinical manifestations</t>
  </si>
  <si>
    <t xml:space="preserve"> Pneumonia cases with suspected SARS-CoV-2 have either of the following epidemiological histories consistent with the following two clinical manifestations</t>
  </si>
  <si>
    <t xml:space="preserve"> Patinets diagnosed with COVID-19 according to Diagnosis and treatment of novel coronavirus pneumonia (trial version sixth)</t>
  </si>
  <si>
    <t xml:space="preserve"> Patients with clinical and epidemiological diagnosis of covid-19 with moderate condition and possible poor prognosis without comorbidities that prevent home treatment.</t>
  </si>
  <si>
    <t xml:space="preserve"> Patients who meet the suspected or confirmed diagnostic criteria of COVID-19.</t>
  </si>
  <si>
    <t xml:space="preserve"> patients over 18 years old; COVID-19 positive by the RT-PCR technique or rapid test; in mechanical ventilation; diagnosis of AKI; hydric balance positive higher then 3% of body weight; hospitalized in the ICU;vusing norepinephrine at a dose of 0.1 to 1 Âµg / kg / min.</t>
  </si>
  <si>
    <t xml:space="preserve"> Patients confirmed to be infected with SARS-CoV-2.</t>
  </si>
  <si>
    <t xml:space="preserve"> Patients admitted to the ICU or Hospital with suspected or confirmed COVID-19 </t>
  </si>
  <si>
    <t xml:space="preserve"> Part A</t>
  </si>
  <si>
    <t xml:space="preserve"> On the pre-defined day of patient screening, each participant must meet all the following criteria to be enrolled in this study</t>
  </si>
  <si>
    <t xml:space="preserve"> Observational study, no inclusion criteria</t>
  </si>
  <si>
    <t xml:space="preserve"> Novel coronavirus pneumonia patients</t>
  </si>
  <si>
    <t xml:space="preserve"> New Coronavirus Patients Meeting the Criteria for the Diagnosis and Treatment of New Coronavirus Infected Pneumonia (Trial Version 5)</t>
  </si>
  <si>
    <t xml:space="preserve"> Moxibustion intervention study plan for 14 days of NCP close contact with forced home isolation</t>
  </si>
  <si>
    <t xml:space="preserve"> Inpatients with 2019 Novel Coronavirus infection in the severe case section running by national medical team from the Second Affiliated hospital of Xian Jiaotong University</t>
  </si>
  <si>
    <t xml:space="preserve"> Including maternal cases who performed emergency cesarean section in our hospital from January 24, 2020 to March 10, 2020</t>
  </si>
  <si>
    <t xml:space="preserve"> hospitalized patients who tested positive for COVID19</t>
  </si>
  <si>
    <t xml:space="preserve"> Healthy children between the ages of 1 and 18 who meet the TCM constitutional doctrine</t>
  </si>
  <si>
    <t xml:space="preserve"> Epidemiological history</t>
  </si>
  <si>
    <t xml:space="preserve"> COVID-19 nucleic acid testing positive non-critically ill hospitalized patients.</t>
  </si>
  <si>
    <t xml:space="preserve"> COVID-19 confirmed infants or infants born to COVID-19 confirmed mothers</t>
  </si>
  <si>
    <t xml:space="preserve"> COVI-19 confimed case.</t>
  </si>
  <si>
    <t xml:space="preserve"> Common and severe new coronavirus pneumonia</t>
  </si>
  <si>
    <t xml:space="preserve"> Children diagnosed with novel coronavirus pneumonia through epidemiological history, clinical symptoms, and nucleic acid test results.</t>
  </si>
  <si>
    <t xml:space="preserve"> Children at medium/low risk aged 0-18 years who were admitted to the department of pediatrics during the study period</t>
  </si>
  <si>
    <t xml:space="preserve"> Cases of cesarean section in Women's Hospital Medical School of Zhejiang University from January 24, 2020 to March 31, 2020</t>
  </si>
  <si>
    <t xml:space="preserve"> Asymptomatic individuals, age group</t>
  </si>
  <si>
    <t xml:space="preserve"> All pregnant women with COVID-19 infection were admitted in two designated general hospitals in Wuhan, China (Renmin Hospital, Wuhan University and Central Hospital of Wuhan, Tongji Medical College, Huazhong University of Science and Technology) between January and March, 2020</t>
  </si>
  <si>
    <t xml:space="preserve"> All pregnant women admitted to a participating hospital with COVID-19 during pregnancy</t>
  </si>
  <si>
    <t xml:space="preserve"> All patients with laboratory confirmed diagnosis of COVID-19 and are listed in the Centre for Health Protection (CHP) database will be included in the study.</t>
  </si>
  <si>
    <t xml:space="preserve"> All patients who meet one or two of the followings will be included in this study(pregnant women and newborns delivered)</t>
  </si>
  <si>
    <t xml:space="preserve"> All patients diagnosed with novel coronavirus pneumonia by nucleic acid detection.</t>
  </si>
  <si>
    <t xml:space="preserve"> All asymptomatic and confirmed patients with COVID-19 in Guizhou Provincial Staff Hospital.</t>
  </si>
  <si>
    <t xml:space="preserve"> Aged 2-65 years, with a BMI of 18-28, who underwent otolaryngological surgery. The patients were ASA grade I-III.</t>
  </si>
  <si>
    <t xml:space="preserve">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t>
  </si>
  <si>
    <t xml:space="preserve"> Acorrding to  Clinical management of severe acute respiratory infection when novel coronavirus (nCoV) infection is suspected Jan 11, 2020.</t>
  </si>
  <si>
    <t xml:space="preserve"> 2020.01.01 Patients who have tested positive for new coronavirus in our hospital </t>
  </si>
  <si>
    <t xml:space="preserve"> 2020.01.01 Patients who have tested positive for new coronavirus in our hospital</t>
  </si>
  <si>
    <t xml:space="preserve"> 1. The neonates delivered by the mother who were suspected or confirmed infection of COVID-19;</t>
  </si>
  <si>
    <t xml:space="preserve"> 1. The diagnosis of COVID-19 was confirmed;</t>
  </si>
  <si>
    <t xml:space="preserve"> 1. Patients with COVID-19 infection that meet the diagnostic criteria of "the 5th edition Pneumonitis diagnosis and treatment guideline for COVID-19 infection of China";</t>
  </si>
  <si>
    <t xml:space="preserve"> 1. novel coronavirus</t>
  </si>
  <si>
    <t xml:space="preserve"> </t>
  </si>
  <si>
    <t xml:space="preserve"> 1. Novel coronavirus history before entering the group</t>
  </si>
  <si>
    <t xml:space="preserve"> 1. Non suspected cases and non confirmed cases;</t>
  </si>
  <si>
    <t xml:space="preserve"> 1. Laboratory examination (RT-PCR) confirms the infection 2019-nCoV, which meets the diagnostic criteria for pneumonia (common type) in the New Coronavirus Infection Pneumonia Diagnosis and Treatment Program (Trial Version 6);</t>
  </si>
  <si>
    <t xml:space="preserve"> 1. Healthy subjects aged 3 years and above;</t>
  </si>
  <si>
    <t xml:space="preserve"> 1. Diagnosed as novel coronavirus pneumonia (NCP) Patient</t>
  </si>
  <si>
    <t xml:space="preserve"> 1. COVID-19 infection;</t>
  </si>
  <si>
    <t xml:space="preserve"> 1. confirmed SARS-CoV-2 infection;</t>
  </si>
  <si>
    <t xml:space="preserve"> 1. Confirmed or clinically diagnosed cases;</t>
  </si>
  <si>
    <t xml:space="preserve"> 1. Clinical manifestations of suspected Covid-19 such as fever and dry cough; </t>
  </si>
  <si>
    <t xml:space="preserve"> 1. Children aged 0-18 years and met the guideline for the diagnosis and treatment of COVID-19;</t>
  </si>
  <si>
    <t xml:space="preserve"> 1. Aged 2 to 65 years old, and signed informed consent;</t>
  </si>
  <si>
    <t xml:space="preserve"> 1. Age is not limited;</t>
  </si>
  <si>
    <t xml:space="preserve"> 1. Age is not limited; </t>
  </si>
  <si>
    <t xml:space="preserve"> 1. Adult &gt;= 18 years old;</t>
  </si>
  <si>
    <t xml:space="preserve"> 1. A diagnosis of an ASD according to the fifth edition of Diagnostic and Statistical Manual(DSM-5); 2. Preschool Children (3-7 years);DQ (Development Quotient) &gt; 75; 3. Mothers were conscious and gave informed consent. </t>
  </si>
  <si>
    <t xml:space="preserve"> (1) The patients with covid-19 were diagnosed;</t>
  </si>
  <si>
    <t xml:space="preserve"> (1) Fever patients;</t>
  </si>
  <si>
    <t xml:space="preserve">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</si>
  <si>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 xml:space="preserve"> Positive PCR test for Coronavirus (SARS-COV2)CT Scan finding</t>
  </si>
  <si>
    <t xml:space="preserve"> Covid 19 patientsAge over one yearAge less than 75 yearsTendency to participate in researchCompletion of informed written consent</t>
  </si>
  <si>
    <t xml:space="preserve">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t>
  </si>
  <si>
    <t xml:space="preserve">                 1. Women aged 18-50 who are pregnant and their babies                2. Suspected COVID-19 or confirmed SARs-CoV-2 infection                3. Delivery or pregnancy loss between January 2020 and March 2021            </t>
  </si>
  <si>
    <t xml:space="preserve">                 1. Any pregnant woman hospitalised who has tested positive for COVID-19 will be included.                2. Aged 16-45 years.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</si>
  <si>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</si>
  <si>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Suspected covid-19 infection and age 0-18 years_x000D__x000D_        Exclusion Criteria:_x000D__x000D_        Age &gt;18 years_x000D_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</si>
  <si>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</si>
  <si>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</si>
  <si>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</si>
  <si>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</si>
  <si>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</si>
  <si>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</si>
  <si>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</si>
  <si>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</si>
  <si>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</si>
  <si>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</si>
  <si>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</si>
  <si>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</si>
  <si>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</si>
  <si>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_x000D_        Inclusion Criteria:_x000D__x000D_          -  Willing to participate on this study by signing the informed consent_x000D__x000D_        Exclusion Criteria:_x000D__x000D_          -  No_x000D_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</si>
  <si>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</si>
  <si>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</si>
  <si>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study(s)_x000D_                  the patient is participating on specifically exclude tocilizumab and to_x000D_                  adjudicate best clinical management decision for the specific patient_x000D__x000D_               -  Subjects who have undergone hematopoietic stem cell transplant within the past 12_x000D_                  months, or are continued on graft versus host disease (GVHD) therapy, are also_x000D_                  eligible_x000D__x000D_          -  Subjects with respiratory viral symptoms consistent with COVID-19 infection as_x000D_             evidenced by:_x000D__x000D_               -  Confirmatory COVID-19 positive result using any testing assay, or_x000D__x000D_               -  Radiographic findings concerning for COVID-19 pneumonia (with or without a_x000D_                  confirmatory test) with suspicion of COVID-19 disease owing to belonging to a_x000D_                  high-risk demographic group or living and/or working in high-risk settings or_x000D_                  with known exposure_x000D__x000D_          -  Disease severity:_x000D__x000D_               -  Hospitalized for respiratory complications most likely related to COVID-19_x000D_                  disease with signs of worsening clinical status that in the judgment of the_x000D_                  treating physician pose a risk to the patient as evidenced by at least one of the_x000D_                  following:_x000D__x000D_                    -  Need for high-flow oxygen or mechanical ventilation_x000D__x000D_                    -  Oxygen saturation (SpO2) =&lt; 93% or partial pressure of oxygen_x000D_                       (Pa02)/fraction of inspired oxygen (FiO2) &lt; 300 mmHg_x000D__x000D_                    -  Increasing respiratory rate and use of accessory muscles for breathing_x000D__x000D_                    -  Unable to speak in complete sentences owing to breathing difficulty_x000D__x000D_                    -  Radiographic findings consistent with COVID-19 pulmonary disease_x000D__x000D_          -  Aspartate aminotransferase (AST) and alanine aminotransferase (ALT) &lt; 10 x upper limit_x000D_             of normal_x000D__x000D_          -  Absolute neutrophil count &gt;= 200/mcL_x000D__x000D_               -  Patients with an active hematologic malignancy and/or bone marrow involvement by_x000D_                  any cancer will not be required to meet the above hematologic parameters for_x000D_                  enrollment_x000D__x000D_          -  Platelet count &gt;= 25,000/mcL_x000D__x000D_               -  Patients with an active hematologic malignancy and/or bone marrow involvement by_x000D_                  any cancer will not be required to meet the above hematologic parameters for_x000D_                  enrollment_x000D__x000D_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given_x000D_                  if in the physician's judgment the patient's life is threatened without potential_x000D_                  effective therapy_x000D__x000D_                    -  Women of childbearing potential must agree to use birth control or remain_x000D_                       abstinent for the duration of the study and for at least 28 days following_x000D_                       the last dose of tocilizumab_x000D__x000D_                    -  Nursing mothers: Discontinue drug or nursing taking into consideration_x000D_                       importance of drug to mother_x000D__x000D_                    -  Men must agree to remain abstinent (refrain from heterosexual intercourse)_x000D_                       or use a condom, and agreement to refrain from donating sperm, for the_x000D_                       duration of the study and for at least 28 days following the last dose of_x000D_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      ;_x000D_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study(s)_x000D_                  the patient is participating on specifically exclude tocilizumab and to_x000D_                  adjudicate best clinical management decision for the specific patient_x000D__x000D_               -  Subjects who have undergone hematopoietic stem cell transplant within the past 12_x000D_                  months, or are continued on graft versus host disease (GVHD) therapy, are also_x000D_                  eligible_x000D__x000D_          -  Subjects with respiratory viral symptoms consistent with COVID-19 infection as_x000D_             evidenced by:_x000D__x000D_               -  Confirmatory COVID-19 positive result using any testing assay, or_x000D__x000D_               -  Radiographic findings concerning for COVID-19 pneumonia (with or without a_x000D_                  confirmatory test) with suspicion of COVID-19 disease owing to belonging to a_x000D_                  high-risk demographic group or living and/or working in high-risk settings or_x000D_                  with known exposure_x000D__x000D_          -  Disease severity:_x000D__x000D_               -  Hospitalized for respiratory complications most likely related to COVID-19_x000D_                  disease with signs of worsening clinical status that in the judgment of the_x000D_                  treating physician pose a risk to the patient as evidenced by at least one of the_x000D_                  following:_x000D__x000D_                    -  Need for high-flow oxygen or mechanical ventilation_x000D__x000D_                    -  Oxygen saturation (SpO2) =&lt; 93% or partial pressure of oxygen_x000D_                       (Pa02)/fraction of inspired oxygen (FiO2) &lt; 300 mmHg_x000D__x000D_                    -  Increasing respiratory rate and use of accessory muscles for breathing_x000D__x000D_                    -  Unable to speak in complete sentences owing to breathing difficulty_x000D__x000D_                    -  Radiographic findings consistent with COVID-19 pulmonary disease_x000D__x000D_          -  Aspartate aminotransferase (AST) and alanine aminotransferase (ALT) &lt; 10 x upper limit_x000D_             of normal_x000D__x000D_          -  Absolute neutrophil count &gt;= 200/mcL_x000D__x000D_               -  Patients with an active hematologic malignancy and/or bone marrow involvement by_x000D_                  any cancer will not be required to meet the above hematologic parameters for_x000D_                  enrollment_x000D__x000D_          -  Platelet count &gt;= 25,000/mcL_x000D__x000D_               -  Patients with an active hematologic malignancy and/or bone marrow involvement by_x000D_                  any cancer will not be required to meet the above hematologic parameters for_x000D_                  enrollment_x000D__x000D_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given_x000D_                  if in the physician's judgment the patient's life is threatened without potential_x000D_                  effective therapy_x000D__x000D_                    -  Women of childbearing potential must agree to use birth control or remain_x000D_                       abstinent for the duration of the study and for at least 28 days following_x000D_                       the last dose of tocilizumab_x000D__x000D_                    -  Nursing mothers: Discontinue drug or nursing taking into consideration_x000D_                       importance of drug to mother_x000D__x000D_                    -  Men must agree to remain abstinent (refrain from heterosexual intercourse)_x000D_                       or use a condom, and agreement to refrain from donating sperm, for the_x000D_                       duration of the study and for at least 28 days following the last dose of_x000D_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</si>
  <si>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</si>
  <si>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</si>
  <si>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Inclusion Criteria:_x000D__x000D_          -  pregnant women with laboratory-confirmed 2019-n-CoV_x000D_      </t>
  </si>
  <si>
    <t xml:space="preserve">_x000D_        Inclusion Criteria:_x000D__x000D_          -  Pregnant women with COVID-19_x000D__x000D_        Exclusion Criteria:_x000D__x000D_        - Having a chronic disease that raises D-dimer levels_x000D_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</si>
  <si>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</si>
  <si>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</si>
  <si>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Pregnant patients with COVID-19_x000D__x000D_        Exclusion Criteria:_x000D__x000D_          -  Patient giving Preterm Labor_x000D_      </t>
  </si>
  <si>
    <t xml:space="preserve">_x000D_        Inclusion Criteria:_x000D__x000D_          -  Pregnant Patient with COVID-19_x000D__x000D_        Exclusion Criteria:_x000D__x000D_          -  Those with known sexual dysfunction disorder_x000D_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</si>
  <si>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</si>
  <si>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</si>
  <si>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</si>
  <si>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</si>
  <si>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Inclusion Criteria:_x000D__x000D_          -  Over age 18_x000D__x000D_          -  Participant is 4-10 weeks pregnant (gestation)_x000D__x000D_        Exclusion Criteria:_x000D__x000D_        - Male (biologically unable to achieve pregnancy)_x000D_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</si>
  <si>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</si>
  <si>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</si>
  <si>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</si>
  <si>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</si>
  <si>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</si>
  <si>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</si>
  <si>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</si>
  <si>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</si>
  <si>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</si>
  <si>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
        Inclusion Criteria:
          -  covid -19 pcr positive pregnant women
          -  no psychiatric diagnosis no use of psychiatric medicine
        Exclusion Criteria:
        Non-pregnant patients, A psychiatric diagnosis use of psychiatric medicine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</si>
  <si>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</si>
  <si>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</si>
  <si>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</si>
  <si>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</si>
  <si>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</si>
  <si>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</si>
  <si>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</si>
  <si>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</si>
  <si>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</si>
  <si>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</si>
  <si>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</si>
  <si>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</si>
  <si>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</si>
  <si>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</si>
  <si>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 no</t>
  </si>
  <si>
    <t xml:space="preserve"> Death was excluded. Cases with BMI mismatch were excluded</t>
  </si>
  <si>
    <t xml:space="preserve"> Patients with known allergy to N acetylcysteine; Pregnant women; In need of immediate mechanical ventilation or Refusal or inability to obtain consent</t>
  </si>
  <si>
    <t xml:space="preserve"> (1) Exclude influenza virus, parainfluenza virus, adenovirus, respiratory syncytial virus,rhinovirus, human metapneumovirus, boca virus, and other known viral respiratory infections;_x000D_&lt;br&gt;(2) Exclude pneumonia caused by atypical microorganisms such as mycoplasma pneumoniae and legionella,bacterial pneumonia,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The guardian does not agree to sign the informed consent or collect information.</t>
  </si>
  <si>
    <t xml:space="preserve"> (1) Exclude influenza virus, parainfluenza virus, adenovirus, respiratory syncytial virus, rhinovirus, human metapneumovirus, boca virus, and other known viral respiratory infections;_x000D_&lt;br&gt;(2) Exclude pneumonia caused by atypical microorganisms such as  Mycoplasma pneumoniae, Legionella, fungal pneumonia, and tuberculosis;_x000D_&lt;br&gt;(3) Exclude children with basic diseases who have invasive fungal infections;_x000D_&lt;br&gt;(4) Exclude children with no clear infectious etiology who have non-infectious diseases such as vasculitis, dermatomyositis, idiopathic interstitial lung disease, and organizing pneumonia;_x000D_&lt;br&gt;(5) Exclude If the guardian of the child does not agree to sign the informed consent form or collect information.</t>
  </si>
  <si>
    <t xml:space="preserve">   During perinatal peirod, any of CT image or nucleic acid test resul is abnormal, blood IgM(+), or due to non-medical conditions of termination of pregnancy.</t>
  </si>
  <si>
    <t xml:space="preserve"> test persons with a proven infection with SARS-CoV2, even though the infection might be dected &gt;14d before, cannot be included;&lt;br&gt;test persons and patients with any proven infection of the respiratory tract within 4 weeks aside from SARS-CoV2, neoplasia or chronic respiratory or pulmonary illnesses are excluded.&lt;br&gt;test persons or patients in need of inhalative medication or medication targeted on the lung or respiratory tract are excluded</t>
  </si>
  <si>
    <t xml:space="preserve"> Severe novel coronavirus pneumonia patients who cannot provide exhaled breath samples.</t>
  </si>
  <si>
    <t xml:space="preserve"> none</t>
  </si>
  <si>
    <t xml:space="preserve"> deny of informed consent, withdrawal of informed consent</t>
  </si>
  <si>
    <t xml:space="preserve"> Women &lt;18 years old</t>
  </si>
  <si>
    <t xml:space="preserve"> Need for ICU on day 0; allergy to hydroxychloroquine or azithromycin; retinopathy; G6PD deficiency; QT extension; lactation; pregnancy; hepatic insufficiency; acute renal failure; patients who did not sign the informed consent</t>
  </si>
  <si>
    <t xml:space="preserve"> Patient who use warfarin&lt;br&gt;Patient who ACEI (captopril. enalapril,...  )</t>
  </si>
  <si>
    <t xml:space="preserve"> Suspected patients with inability to collect deep sputum, throat swabs, or nose swabs from alveolar lavage.</t>
  </si>
  <si>
    <t xml:space="preserve"> 1. Suspected patients unable to collect nasopharyngeal swabs;_x000D_&lt;br&gt;2. Pneumonia caused by other pathogens.</t>
  </si>
  <si>
    <t xml:space="preserve"> 25(OH)D level not available</t>
  </si>
  <si>
    <t xml:space="preserve"> Do not sign the informed consent form._x000D_&lt;br&gt;Present previous heart disease / arrhythmia or associated comorbidity that requires hospital follow-up.</t>
  </si>
  <si>
    <t xml:space="preserve"> N/A</t>
  </si>
  <si>
    <t xml:space="preserve">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</si>
  <si>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 xml:space="preserve"> 1. Patients who refused to participate in the project; _x000D_&lt;br&gt;2. Patients developed symptoms caused by other pathogens rather than the SARS-CoV-2, and there was no evidence show that patients were infected with SARS-CoV-2.</t>
  </si>
  <si>
    <t xml:space="preserve">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</si>
  <si>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 xml:space="preserve"> Part A:&lt;br&gt;- Severe congenital diseases (e.g. infantile cerebral palsy, severe congenital malformations)&lt;br&gt;- Congenital or acquired immunodeficiencies&lt;br&gt;- COVID-19 infection in the child or parents already proven before the study&lt;br&gt;- Lack of consent for child or parent&lt;br&gt;&lt;br&gt;Part B (Amendment 08.05.2020):&lt;br&gt;- Lack of consent for child/youth or adults&lt;br&gt;- Insufficient knowledge of German to understand the study information</t>
  </si>
  <si>
    <t xml:space="preserve"> Contraindication to nasal swab collection</t>
  </si>
  <si>
    <t xml:space="preserve"> Observational study, no exclusion criteria</t>
  </si>
  <si>
    <t xml:space="preserve"> No</t>
  </si>
  <si>
    <t xml:space="preserve"> Pregnant woman</t>
  </si>
  <si>
    <t xml:space="preserve"> (1) Patients with severe primary diseases such as heart, brain, liver, kidney and hematopoietic system;_x000D_&lt;br&gt;(2) Those with malignant changes in the lungs;_x000D_&lt;br&gt;(3) Persons with a mental, intellectual or language impairment;_x000D_&lt;br&gt;(4) pregnant women, lactating women and those who have pregnancy requirements in the last 6 months;_x000D_&lt;br&gt;(5) Those who are unable to fill in the questionnaire materials using mobile phones, computers, etc.;_x000D_&lt;br&gt;(6) Those who are unwilling to receive moxibustion, or who are allergic to moxibustion or Wenwen cream;_x000D_&lt;br&gt;(7) Those who are participating in other clinical trials._x000D_&lt;br&gt;Patients who meet any of the above are excluded.</t>
  </si>
  <si>
    <t xml:space="preserve"> Patients can not follow-up;_x000D_&lt;br&gt;Investigator considering inappropriate</t>
  </si>
  <si>
    <t xml:space="preserve"> Incomplete case data. </t>
  </si>
  <si>
    <t xml:space="preserve"> 1. Clinical suspected or confirmed cases [Refer to the recommendations for diagnosis and treatment of 2019-nCoV infection in children in Hubei Province (trial version 1)]_x000D_&lt;br&gt;2. Those who have received other traditional Chinese medicine, proprietary Chinese medicines or immunomodulators to prevent new coronavirus pneumonia;_x000D_&lt;br&gt;3. Participants in clinical trials of other drugs in the past 12 weeks;_x000D_&lt;br&gt;4. People with other serious primary diseases such as cardiovascular and cerebrovascular diseases, liver and kidney or hematopoietic diseases, genetic metabolic diseases;_x000D_&lt;br&gt;5. Those who are known to be allergic to the test drug and its ingredients;_x000D_&lt;br&gt;6. Other constitutions in TCM constitution theory.</t>
  </si>
  <si>
    <t xml:space="preserve"> Persons who do not meet the inclusion criteria</t>
  </si>
  <si>
    <t xml:space="preserve"> (1) before the application or hospital admission corticosteroids; _x000D_&lt;br&gt;(2) malignancies;_x000D_&lt;br&gt;(3) the presence of severely impaired immune function, immunodeficiency diseases; _x000D_&lt;br&gt;(4) 7 days before admission row major surgery or severe trauma; _x000D_&lt;br&gt;(5) with asthma; _x000D_&lt;br&gt;(6) COVID-19 undiagnosed patients.</t>
  </si>
  <si>
    <t xml:space="preserve"> Pregnant and/or post-partum women and neonates who do not meet suspect or confirmed case definition of COVID-19.</t>
  </si>
  <si>
    <t xml:space="preserve"> pregnant women&lt;br&gt;lactating women&lt;br&gt;hepatitis B, C&lt;br&gt;Autoimmune diseases&lt;br&gt;Chronic renal failure (CRF)&lt;br&gt;Liver failure&lt;br&gt;Congestive heart failure (CHF)&lt;br&gt;Chronic obstructive pulmonary disease (COPD)</t>
  </si>
  <si>
    <t xml:space="preserve"> Non</t>
  </si>
  <si>
    <t xml:space="preserve"> Mild and critical new coronavirus pneumonia</t>
  </si>
  <si>
    <t xml:space="preserve"> No exclusion criteria</t>
  </si>
  <si>
    <t xml:space="preserve"> 1. Patients at h high risk of SARS-CoV-2 infection;_x000D_&lt;br&gt;2. The guardian does not agree to sign the informed consent or the guardian does not agree to collect information.</t>
  </si>
  <si>
    <t xml:space="preserve"> incomplete case date</t>
  </si>
  <si>
    <t xml:space="preserve"> Those who or their parents do not provide consent for this study.</t>
  </si>
  <si>
    <t xml:space="preserve"> Too much data missing</t>
  </si>
  <si>
    <t xml:space="preserve"> Suspected COVID-19 not subsequently confirmed on PCR, serology or imaging</t>
  </si>
  <si>
    <t xml:space="preserve"> Not applicable</t>
  </si>
  <si>
    <t xml:space="preserve"> The family refused</t>
  </si>
  <si>
    <t xml:space="preserve"> NO.</t>
  </si>
  <si>
    <t xml:space="preserve"> Non-COVID-19 infections.</t>
  </si>
  <si>
    <t xml:space="preserve"> Patients with difficult airways;Patients who need to remain tracheal intubation to return to the ward after surgery;After signing the informed consent, those who were conscious and awake during the perioperative period refused to continue to participate in the test.</t>
  </si>
  <si>
    <t xml:space="preserve">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disease_x000D_&lt;br&gt;; chronic use of hydroxychloroquine / chloroquine for other reasons; pregnancy</t>
  </si>
  <si>
    <t xml:space="preserve"> 2020.01.01 Patients who have tested negative for new coronavirus in our hospital</t>
  </si>
  <si>
    <t xml:space="preserve"> 1. Patients with cardiac arrest before endotracheal intubation;_x000D_&lt;br&gt;2. Patients with severe medical record information registration defects;_x000D_&lt;br&gt;3. Patients whose condition is not stable and whose prognosis cannot be determined.</t>
  </si>
  <si>
    <t xml:space="preserve"> 1. Patients who are using warfarin or with bleeding disorders or bleeding tendencies;_x000D_&lt;br&gt;2. Those who refuse to sign the informed consent;</t>
  </si>
  <si>
    <t xml:space="preserve"> 1. Exclude participants who disagree;_x000D_&lt;br&gt;2. Exclude those who cannot cooperate.</t>
  </si>
  <si>
    <t xml:space="preserve"> 1. Having one of the following infections (influenza virus, parainfluenza virus, adenovirus, respiratory syncytial virus, rhinovirus, human partial lung virus, SARS coronavirus and other known viral pneumonia);_x000D_&lt;br&gt;2. Mycoplasma pneumoniae, Chlamydia pneumoniae and bacterial pneumonia;_x000D_&lt;br&gt;3. There are non infectious diseases, such as vasculitis, dermatomyositis and organic pneumonia.</t>
  </si>
  <si>
    <t xml:space="preserve"> 1. Suspected cases and confirmed cases;_x000D_&lt;br&gt;2. Patients with severe heart, brain, liver, kidney and other visceral diseases or other serious metabolic disorders and tumors;_x000D_&lt;br&gt;3. People who could not complete the study for other reasons;_x000D_&lt;br&gt;4. Pregnant or lactating women.</t>
  </si>
  <si>
    <t xml:space="preserve"> Subjects who meet any of the following criteria cannot be enrolled:_x000D_&lt;br&gt;1. Suffering from diseases that need to be distinguished from pneumonia infected with new coronavirus, such as tuberculosis, bacterial or viral pneumonia other than new coronavirus pneumonia, hospital-acquired pneumonia, and other pathogenic microorganisms pneumonia;_x000D_&lt;br&gt;2. People with basic diseases such as primary immunodeficiency disease, acquired immunodeficiency syndrome, congenital respiratory tract malformations, abnormal lung development, aspiration pneumonia, and lung malignant tumors;_x000D_&lt;br&gt;3.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etc;_x000D_&lt;br&gt;4. Pneumonia diagnosed with severe, critically re-associated coronavirus infection or requiring mechanical ventilation or systemic anti-hormonal therapy;_x000D_&lt;br&gt;5. Used Chinese patent medicines with similar efficacy as Xiyanping injection during the treatment;_x000D_&lt;br&gt;6. The investigator judges that the relevant test or data is missing during the treatment process, which affects the research evaluation or analyst.</t>
  </si>
  <si>
    <t xml:space="preserve"> 1. Confirmed cases, suspected cases or asymptomatic cases with COVID-19 (refer to Information System of China Disease Prevention and Control);_x000D_&lt;br&gt;2. Positive in serum antibodies (IgG and IgM) screening of COVID-19;_x000D_&lt;br&gt;3. Has a history of SARS virus infection (self-reported, site information);_x000D_&lt;br&gt;4. Fever (armpit temperature &gt; 37.0 degree C), dry cough, fatigue, nasal obstruction, runny nose, sore throat, myalgia, diarrhea, shortness of breath and dyspnea within 14 days before administration;_x000D_&lt;br&gt;5. Subjects with abnormal indicators, such as blood biochemistry, blood routine and urine routine, which might show clinical meaning, before administration (only refers to Phase I);_x000D_&lt;br&gt;6. Armpit temperature &gt; 37.0 degree C before administration;_x000D_&lt;br&gt;7. History of severe allergic reactions (such as acute anaphylaxis, urticaria, skin eczema, dyspnea, angioneurotic edema or abdominal pain) or allergy to known composition of COVID-19 vaccine;_x000D_&lt;br&gt;8. History of convulsion, epilepsy, encephalopathy or mental illness or family history;_x000D_&lt;br&gt;9. with congenital malformations or developmental disorders, genetic defects, severe malnutrition, etc.;_x000D_&lt;br&gt;10. with severe liver and kidney diseases, uncontrollable hypertension (systolic pressure &gt;=140 mmHg, diastolic pressure &gt;=90 mmHg), diabetic complications, malignant tumors, various acute diseases or acute onset of chronic diseases;_x000D_&lt;br&gt;11. diagnosed with congenital or acquired immune deficiency, HIV infection, lymphoma, leukemia or other autoimmune diseases;_x000D_&lt;br&gt;12. with known or suspected diseases include: severe respiratory diseases, severe cardiovascular diseases, liver and kidney diseases, malignant tumors;_x000D_&lt;br&gt;13. with history of coagulation dysfunction (e.g. Coagulation factor deficiency, coagulation disease);_x000D_&lt;br&gt;14. Receiving anti-TB treatment;_x000D_&lt;br&gt;15. Receiving immunotherapy or inhibitor therapy within 3 months (consistently oral or infusion for more than 14 days);_x000D_&lt;br&gt;16. vaccinated with live attenuated vaccine within 1 month, or other vaccine within 14 days before vaccination;_x000D_&lt;br&gt;17. Receiving blood products within 3 months before administration;_x000D_&lt;br&gt;18. Receiving other research drugs within 6 months before vaccination;_x000D_&lt;br&gt;19. The investigators determined that other conditions were inappropriate for the study. </t>
  </si>
  <si>
    <t xml:space="preserve"> 1. Pregnant or lactating women;_x000D_&lt;br&gt;2. There are comorbidities that affect the judgment of the efficacy, such as those with malignant tumors or long-term immunosuppressants;_x000D_&lt;br&gt;3. The investigator believes that the patient has other conditions that are not suitable for enrollment;_x000D_&lt;br&gt;4. Allergic to dimethyl sulfoxide (DMSO), dextran 40 or human albumin;_x000D_&lt;br&gt;5. Contraindicated signs of artificial liver therapy</t>
  </si>
  <si>
    <t xml:space="preserve"> 1. Exclusion of COVID-19 infection in children;_x000D_&lt;br&gt;2. Dead children;_x000D_&lt;br&gt;3. Sign to reject this project.</t>
  </si>
  <si>
    <t xml:space="preserve"> 1. mechanical ventilation at high settings (FiO2&gt;0.9, P-plat&gt;30) for&gt;=7days;_x000D_&lt;br&gt;2. recent central nervous system hemorrhage;_x000D_&lt;br&gt;3. existence of non-recoverable terminal disease.</t>
  </si>
  <si>
    <t xml:space="preserve"> 1. With local skin infection, trauma and other contraindications;_x000D_&lt;br&gt;2. Patients who refuse massage.</t>
  </si>
  <si>
    <t xml:space="preserve"> 1.With vomiting, diarrhea or other contraindications;_x000D_&lt;br&gt;2.refuse to traditional Chinese medicine.</t>
  </si>
  <si>
    <t xml:space="preserve"> lack of NAT or serologically specific antibody detection</t>
  </si>
  <si>
    <t xml:space="preserve"> no exclusion criteria </t>
  </si>
  <si>
    <t xml:space="preserve"> 1. Pregnant women within 3 months of pregnancy;_x000D_&lt;br&gt;2. Patients with liver and kidney disease and those with liver and kidney injury_x000D_&lt;br&gt;3. Patients with blood diseases (such as leukopenia, thrombocytopenia, etc.)._x000D_&lt;br&gt;4. Electrocardiogram prompting patients with severely extended QT.</t>
  </si>
  <si>
    <t xml:space="preserve"> (1) Those who cannot take Chinese traditional medicine decoction;_x000D_&lt;br&gt;(2) mentally ill subjects who are not easy to control;_x000D_&lt;br&gt;(3) those who are pregnant or breast-feeding;_x000D_&lt;br&gt;(4) those who use other Chinese medicines;_x000D_&lt;br&gt;(5) those who are not considered suitable to participate in this trial by researchers.</t>
  </si>
  <si>
    <t xml:space="preserve"> Refusal to consent</t>
  </si>
  <si>
    <t xml:space="preserve">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</si>
  <si>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 xml:space="preserve"> &lt;br&gt;Known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&lt;br&gt;</t>
  </si>
  <si>
    <t xml:space="preserve"> Individuals who do not meet the inclusion criteria</t>
  </si>
  <si>
    <t xml:space="preserve"> 1. Any woman not meeting the criteria.</t>
  </si>
  <si>
    <t xml:space="preserve"> (1) Reexamine CT;_x000D_&lt;br&gt;(2) The CT image can not be analyzed caused by respiratory movement ;_x000D_&lt;br&gt;(3) Patients with pleural effusion or atelectasis.</t>
  </si>
  <si>
    <t xml:space="preserve"> (1) limited sample size;                                                                          _x000D_&lt;br&gt;(2) Lack of sample information;_x000D_&lt;br&gt;(3) unable or failure to detect due to human error;_x000D_&lt;br&gt;(4) Abnormal results or failure in detection due to instrument or non-reagent quality problems.</t>
  </si>
  <si>
    <t xml:space="preserve"> 1.	Patients treated with mechanical ventilation for other concomitant causes&lt;br&gt;2.	Patients treated with ECMO for other concomitant causes</t>
  </si>
  <si>
    <t>SOURCE REGSITER</t>
  </si>
  <si>
    <t>ENROLLMENT DATE</t>
  </si>
  <si>
    <t>English</t>
  </si>
  <si>
    <t>J Med Virol</t>
  </si>
  <si>
    <t>Int J Gynaecol Obstet</t>
  </si>
  <si>
    <t xml:space="preserve">English </t>
  </si>
  <si>
    <t>J Gynecol Obstet Hum Reprod</t>
  </si>
  <si>
    <t>JAMA</t>
  </si>
  <si>
    <t>MMWR Morb Mortal Wkly Rep</t>
  </si>
  <si>
    <t>Iran</t>
  </si>
  <si>
    <t>Euro Surveill</t>
  </si>
  <si>
    <t>Current Week</t>
  </si>
  <si>
    <t>Clinical Characteristics of 46 Pregnant Women with a SARS-CoV-2 Infection in Washington State</t>
  </si>
  <si>
    <t>10.1016/j.ajog.2020.05.031</t>
  </si>
  <si>
    <t>Tree Map of Percent of Articles by Article Type (Hover Over Chart for Detail)</t>
  </si>
  <si>
    <t xml:space="preserve">  PRODUCED BY ARCHER H, ALBIRAIR M, ARAKAKI L, WIYEH A, STEWART B. 6/1/2020</t>
  </si>
  <si>
    <t>Spatial and temporal dynamics of SARS-CoV-2 in COVID-19 patients: A systematic review</t>
  </si>
  <si>
    <t>Background The spatial and temporal dynamics of SARS-CoV-2 have been mainly described in form of case series or retrospective studies. In this study, we aimed to provide a coherent overview from published studies of the duration of viral detection and viral load in COVID-19 patients, stratified by specimen type, clinical severity and age. Method We systematically searched PubMed/MEDLINE and Cochrane review database for studies published between 1. November 2019 and 23rd of April 2020. We included studies that reported individual viral data over time measuring negative conversion by two consecutive negative tests, individual clinical severity and age. We excluded studies that reported viral data as patient fraction, reported only baseline data, included solely asymptomatic patients or were interventional studies. Extracted data included author, title, design, sample size, thresholds and genes of RT-PCR, patient age, COVID-19 severity, clinical characteristics, treatment, location of viral sampling, duration of viral detection, and viral load. We pooled the data of selected studies to determine effect estimates of duration of viral detection. Combined viral load was visualized over time. Findings Out of 7226 titles screened, 37 studies met the inclusion criteria and were included in the qualitative analysis and 22 studies in the quantitative analysis comprising 650 COVID-19 patients. The pooled estimate of the duration of positive detection of the virus was in mild adult patients 12.1 days (CI: 10.12, 14.05) after symptom onset in the upper respiratory tract (URT), 24.1 days (CI: 10.02, 38.19) in lower respiratory tract (LRT), and 15.5 days (CI: 8.04, 22.88) in faeces. Further, in mild adult patients, the maximum viral load was ~ 6.61 x 108 viral copies/mL in the URT and ~ 2.69 x 108 viral copies/mL in the LRT, within the first week of symptom onset. The maximum viral load in faeces was reported as ~ 3.55 x 107 copies/mL on Day 9. In moderate-severe adult patients, the pooled estimate of mean duration of positive viral detection in the URT was 15.8 days (CI: 11.12, 20.56) after symptom onset, 23.2 days (CI: 21.49, 24.97) in the LRT, 20.8 days (CI: 16.40, 25.17) in faeces. The maximum viral load was 4.60 x 109 copies/mL on Day 8 in the URT, 3.45 x 108 copies/mL on Day 11 in the LRT, 2.76 x 106 copies/mL on Day 18 in faeces and 1 x 104 copies/mL on Day 3 in blood. In children with mild symptoms, the pooled estimate of the mean duration of positive SARS-CoV-2 viral detection was 11.1 days (CI: 7.14, 15.11) in the URT and 16.0 days (CI: 11.49, 20,47) in the faeces, without reporting quantitative viral data. Viral positivity was detected in the urine and eye in one patient. Interpretation Our analysis showed consistent viral detection from specimen from the URT, the LRT and faeces, irrespective of the clinical severity of COVID-19. Our analysis suggests that SARS-CoV-2 persists for a longer duration in the LRT compared to the URT, whereas the differences in the duration of viral detection between mild and moderate-severe patients is limited in the LRT, but an indication of longer duration of viral detection in feces and the URT for moderate-severe patients was shown. Further, viral load was demonstrated to peak in the URT within first weak of infection, whereas maximum viral load has been observed to occur later and within the second week of infection in the LRT. Funding This study was funded by Innovation Fund Denmark.</t>
  </si>
  <si>
    <t>http://medrxiv.org/content/early/2020/05/23/2020.05.21.20108605.abstract</t>
  </si>
  <si>
    <t>Weiss, AJ, Mads; Sommer, Morten Otto Alexander</t>
  </si>
  <si>
    <t>10.1101/2020.05.21.20108605</t>
  </si>
  <si>
    <t>Susceptibility to and transmission of COVID-19 amongst children and adolescents compared with adults: a systematic review and meta-analysis</t>
  </si>
  <si>
    <t>Background The degree to which children and young people are infected by and transmit the SARS-CoV-2 virus is unclear. Clinical series and testing cohorts based upon screening of symptomatic cases provide biased estimates of susceptibility in children. The role of children and young people in transmission of SARS-CoV-2 is dependent on susceptibility, symptoms, viral load, social contact patterns and behaviour. Methods We undertook a rapid systematic review of contact-tracing studies and population-screening studies to address the question What is the susceptibility to and transmission of SARS-CoV-2 by children and adolescents compared with adults? We searched PubMed and medRxiv on 16 May 2020 and identified 6327 studies, with additional studies identified through handsearching of cited references (2) and professional contacts (4). We assessed quality, summarized findings and undertook a random effects meta-analysis of contact-tracing studies. Results 18 studies met inclusion criteria; 9 contact-tracing, 8 population-screening and 1 systematic-review. Meta-analysis of contact tracing studies showed that the pooled odds ratio of being an infected contact in children compared with adults for all contact tracing studies was 0.44 (0.29, 0.69) with substantial heterogeneity (63%). Findings from a systematic review of household clusters of COVID-19 found 3/31 (10%) were due to a child index case and a population-based school contact tracing study found minimal transmission by child or teacher index cases. Findings from population-screening studies were heterogenous and not suitable for meta-analysis. Large studies from Iceland, the Netherlands and Spain and an Italian municipal study showed markedly lower SARS-CoV-2 prevalence amongst children and young people, however studies from Stockholm, England and municipalities in Switzerland and Germany showed showed no difference in infection prevalence between adults and children. Conclusions There is preliminary evidence that children and young people have lower susceptibility to SARS-CoV-2, with a 56% lower odds of being an infected contact. There is weak evidence that children and young people play a lesser role in transmission of SARS-CoV-2 at a population level. Our study provides no information on the infectivity of children.</t>
  </si>
  <si>
    <t>http://medrxiv.org/content/early/2020/05/24/2020.05.20.20108126.abstract</t>
  </si>
  <si>
    <t>Viner, RMM, Oliver T.; Bonell, Chris; Melendez-Torres, G. J.; Ward, Joseph L.; Hudson, Lee; Waddington, Claire; Thomas, James; Russell, Simon; van der Klis, Fiona; Panovska-Griffiths, Jasmina; Davies, Nicholas G.; Booy, Robert; Eggo, Rosalind</t>
  </si>
  <si>
    <t>10.1101/2020.05.20.20108126</t>
  </si>
  <si>
    <t>18 studies were included, including published and pre-print data; meta-analysis on contact tracing studies (9 studies)</t>
  </si>
  <si>
    <t>Age-related expression of SARS-CoV-2 priming protease TMPRSS2 in the developing lung</t>
  </si>
  <si>
    <t>The emergence of the SARS-CoV-2 novel coronavirus has led to a global pandemic (COVID-19), with more than 5 million cases as of May 2020. Available data suggest that severe illness and death from COVID-19 are rare in the pediatric population. Integrating single-cell RNA sequencing of the developing mouse lung with temporally-resolved RNA-in-situ hybridization (ISH) in mouse and human lung tissue, we found expression of SARS-CoV-2 Spike protein primer TMPRSS2 was highest in ciliated cells and type I alveolar epithelial cells (AT1) and increased with aging in mice and humans. SARS-CoV-2 RNA colocalized with TMPRSS2 mRNA in lung cells from a patient who died of SARS-CoV-2. Together, these data suggest developmental regulation of TMPRSS2 may underlie the relative protection of infants and children from severe respiratory illness.</t>
  </si>
  <si>
    <t>http://biorxiv.org/content/early/2020/05/23/2020.05.22.111187.abstract</t>
  </si>
  <si>
    <t>Schuler, BAH, A. Christian; Plosa, Erin J.; Taylor, Chase J.; Jetter, Christopher S.; Kapp, Meghan E.; Benjamin, John; Gulleman, Peter; Nichols, David S.; Braunstein, Lior Z.; Koval, Michael H.; Guttentag, Susan H.; Blackwell, Timothy S.; Webber, Steven A.; Banovich, Nicholas; Kropski, Jonathan A.; Sucre, Jennifer M. S.</t>
  </si>
  <si>
    <t>10.1101/2020.05.22.111187</t>
  </si>
  <si>
    <t>The impact of thermal pasteurization on viral load in human milk and other matrices: A rapid review</t>
  </si>
  <si>
    <t>Holder pasteurization (62.5ｰC, 30 min) of human milk (HM) is thought to reduce the risk of transmitting viruses to an infant. Some viruses may be secreted into milk? others may be contaminants. The effect of thermal pasteurization on viruses in HM has yet to be rigorously reviewed. The objective of this study is to characterize the effect of commonly used pasteurization techniques on viruses in HM and non-HM matrices. Databases (MEDLINE, Embase, Web of Science) were searched from inception to April 20th, 2020 for primary research articles assessing the impact of pasteurization on viral load or detection of live virus. Reviews were excluded, as were studies lacking quantitative measurements or those assessing pasteurization as a component of a larger process. Overall, 65,131 reports were identified, and 108 studies included. Pasteurization of HM at a minimum temperature of 56ｰC-60ｰC is effective at reducing detectable live virus. In cell culture media or plasma, coronaviruses (e.g., SARS-CoV, SARS-CoV-2, MERS) are highly susceptible to heating at ?56ｰC. Although pasteurization parameters and matrices reported vary, all viruses studied, with the exception of parvoviruses, were susceptible to thermal killing. Future research important for the study of novel viruses should standardize pasteurization protocols and should test viral inactivation using a human milk matrix.</t>
  </si>
  <si>
    <t>http://medrxiv.org/content/early/2020/05/26/2020.05.23.20111369.abstract</t>
  </si>
  <si>
    <t>Pitino, MAC, Deborah L.; McGeer, Allsion J.; Unger, Sharon</t>
  </si>
  <si>
    <t>10.1101/2020.05.23.20111369</t>
  </si>
  <si>
    <t>Early Impact of COVID-19 Pandemic on Paediatric Surgical Practice in Nigeria: a National Survey of Paediatric Surgeons</t>
  </si>
  <si>
    <t>Introduction The novel Coronavirus disease has had significant impact on healthcare globally. Knowledge of this virus is evolving, definitive care is not yet known, and mortality is increasing. We assessed its initial impact on paediatric surgical practice in Nigeria, creating a benchmark for recommendations and future reference. Methods Survey of 120 paediatric surgeons from 50 centres to assess socio-demographics and specific domains of impact of COVID-19 on their services and training in Nigeria. Seventy four surgeons adequately responded. Responses have been analysed. Duplicate submissions for centres were excluded by combining and averaging the responses from centres with multiple respondents. Results Forty-six (92%) centres had suspended elective surgeries. All centres continued emergency surgeries but volume reduced in March by 31%. Eleven (22%) centres reported 13 suspended elective cases presenting as emergencies in March, accounting for 3% of total emergency surgeries. Nine (18%) centres adopted new modalities for managing selected surgical conditions: non-operative reduction of intussusception in 1(2%), antibiotic management of uncomplicated acute appendicitis in 5(10%), more conservative management of trauma and replacement of laparoscopic appendectomy with open surgery in 3(6%) respectively. Low perception of adequacy of Personal Protective Equipment (PPE) was reported in 35(70%) centres. Forty (80%) centres did not offer telemedicine for patients follow up. Twenty-nine (58%) centres had suspended academic training. Perception of safety to operate was low in 37(50%) respondents, indifferent in 24% and high in 26%. Conclusion Majority of paediatric surgical centres reported cessation of elective surgeries whilst continuing emergencies. There is however an acute decline in the volume of emergency surgeries. Adequate PPE need to be provided and preparations towards handling backlog of elective surgeries once the pandemic recedes. Further study is planned to more conclusively understand the full impact of this pandemic on children&amp;#039;s surgery. Key words pandemic, COVID-19, children&amp;#039;s surgery.</t>
  </si>
  <si>
    <t>http://medrxiv.org/content/early/2020/05/25/2020.05.24.20112326.abstract</t>
  </si>
  <si>
    <t>Nigeria</t>
  </si>
  <si>
    <t>Ogundele, IOA, Felix M.; Nwokoro, Collins C.; Ameh, Emmanuel A.</t>
  </si>
  <si>
    <t>10.1101/2020.05.24.20112326</t>
  </si>
  <si>
    <t>COVID-19 Confirmed Case Incidence Age Shift to Young Persons Age 0-19 and 20-39 Years Over Time: Washington State March - April 2020</t>
  </si>
  <si>
    <t>Background: As the coronavirus (COVID-19) epidemic passes the peak infection rate in some states and counties a phased re-opening with changes of stay-at-home restrictions and social distancing recommendations may lead to an increase of non-essential work, social activities and gathering, especially among younger persons. Methods: A longitudinal cohort analysis of Washington State Department of Health COVID-19 confirmed case age distribution March 1-April 19 2020 for proportional change over time using chi square tests for significance (N = 13,934). Results: From March 1st to April 19, 2020 age distribution shifted with a 10% decline in cases age 60 years and older and a 20% increase in age 0-19/20-39 years (chi-square = 223.10, p &amp;amp;lt;.001). Number of cases over the eight-week analysis period were 0-19 years n = 515, 20-39 years n = 4078, 40-59 years n =4788, 60-79 years n = 3221, 80+ years n = 1332. New cases increased steadily among 0-19 and 20-39-year olds. After the peak (March 22, 2020), there was no decline among age 0-19 and a lesser decline among age 20-39 than older groups. As incidence declined in older age groups, the combined percentage of cases age 0-19 and 20-39 increased from 20% to 40% of total cases. Conclusions: Increased COVID-19 infection among children and young adults is not without serious morbidity and mortality risk to them and others they may come in contact with, indicating a targeted approach for awareness and safety measures is advisable to reduce incidence among the supposedly less vulnerable but more mobile young population age 0-19 and 20-39 years.</t>
  </si>
  <si>
    <t>http://medrxiv.org/content/early/2020/05/23/2020.05.21.20109389.abstract</t>
  </si>
  <si>
    <t>Malmgren, JG, Boya; Kaplan, Henry G.</t>
  </si>
  <si>
    <t>10.1101/2020.05.21.20109389</t>
  </si>
  <si>
    <t>What do we know about SARS-CoV-2 transmission? A systematic review and meta-analysis of the secondary attack rate, serial interval, and asymptomatic infection</t>
  </si>
  <si>
    <t>Background Current SARS-CoV-2 containment measures rely on the capacity to control person-to-person viral transmission. Effective prioritization of these measures can be determined by understanding SARS-CoV-2 transmission dynamics. We conducted a systematic review and meta-analyses of three parameters: (i) secondary attack rate (SAR) in various settings, (ii) clinical onset serial interval (SI), and (iii) the proportion of asymptomatic infection. Methods and Findings We searched PubMed, medRxiv, and bioRxiv databases between January 1, 2020, and May 15, 2020, for articles describing SARS-CoV-2 attack rate, SI, and asymptomatic infection. Studies were included if they presented original data for estimating point estimates and 95% confidence intervals of the three parameters. Random effects models were constructed to pool SAR, mean SI, and asymptomatic proportion. Risk ratios were used to examine differences in transmission risk by setting, type of contact, and symptom status of the index case. Publication and related bias were assessed by funnel plots and Egger&amp;#039;s meta-regression test for small-study effects. Our search strategy for SAR, SI, and asymptomatic infection identified 459, 572, and 1624 studies respectively. Of these, 20 studies met the inclusion criteria for SAR, 18 studies for SI, and 66 studies for asymptomatic infection. We estimated the pooled household SAR at 15.4% (95% CI: 12.2%, 18.7%) compared to 4.0% (95% CI: 2.8%, 5.2%) in non-household settings. We observed variation across settings; however, the small number of studies limited power to detect associations and sources of heterogeneity. SAR of symptomatic index cases is significantly higher than cases that were symptom-free at diagnosis (RR 2.55, 95% CI: 1.47, 4.45). Adults appear to be more susceptible to transmission than children (RR 1.40, 95% CI: 1.00, 1.96). The pooled mean SI is estimated at 4.87 days (95% CI: 3.98, 5.77). The pooled proportion of cases who had no symptoms at diagnosis is 25.9% (95% CI: 18.8%, 33.1%). Conclusions Based our pooled estimates, 10 infected symptomatic persons living with 100 contacts would result in 15 additional cases in &amp;amp;lt;5 days. To be effective, quarantine of contacts should occur within 3 days of symptom onset. If testing and tracing relies on symptoms, one-quarter of cases would be missed. As such, while aggressive contact tracing strategies may be appropriate early in an outbreak, as it progresses, control measures should transition to account for SAR variability across settings. Targeted strategies focusing on high-density enclosed settings may be effective without overly restricting social movement.</t>
  </si>
  <si>
    <t>http://medrxiv.org/content/early/2020/05/23/2020.05.21.20108746.abstract</t>
  </si>
  <si>
    <t>Koh, WCN, Lin; Rosledzana, Muhammad Ali; Alikhan, Mohammad Fathi; Chaw, Liling; Griffith, Matthew; Pastore, Roberta; Wong, Justin</t>
  </si>
  <si>
    <t>10.1101/2020.05.21.20108746</t>
  </si>
  <si>
    <t>Comorbidities, clinical signs and symptoms, laboratory findings, imaging features, treatment strategies, and outcomes in adult and pediatric patients with COVID-19: A systematic review and meta-analysis</t>
  </si>
  <si>
    <t>Introduction Since December 2019, a novel coronavirus (SARS-CoV-2) has triggered a world-wide pandemic with an enormous medical, societal, and economic toll. Thus, our aim was to gather all available information regarding comorbidities, clinical signs and symptoms, outcomes, laboratory findings, imaging features, and treatments in patients with coronavirus disease 2019 (COVID-19). Methods EMBASE, PubMed/ Medline, Scopus, and Web of Science were searched for studies published in any language between December 1st, 2019 and March 28th. Original studies were included if the exposure of interest was an infection with SARS-CoV-2 or confirmed COVID-19. The primary outcome was the risk ratio of comorbidities, clinical signs and symptoms, imaging features, treatments, outcomes, and complications associated with COVID-19 morbidity and mortality. We performed random-effects pairwise meta-analyses for proportions and relative risks, I2, Tau2, and Cochrane Q, sensitivity analyses, and assessed publication bias. Results: 148 met the inclusion criteria for the systematic review and meta-analysis with 12149 patients (5739 female) and a median age was 47.0 [35.0-64.6]. 617 patients died from COVID-19 and its complication, while 297 patients were reported as asymptomatic. Older age (SMD: 1.25 [0.78- 1.72]; p &amp;amp;lt; 0.001), being male (RR = 1.32 [1.13-1.54], p = 0.005) and pre-existing comorbidity (RR = 1.69 [1.48-1.94]; p &amp;amp;lt; 0.001) were identified as risk factors of in-hospital mortality. The heterogeneity between studies varied substantially (I2; range: 1.5-98.2%). Publication bias was only found in eight studies (Eggers test: p &amp;amp;lt; 0.05). Conclusions: Our meta-analyses revealed important risk factors that are associated with severity and mortality of COVID-19.</t>
  </si>
  <si>
    <t>http://medrxiv.org/content/early/2020/05/22/2020.05.20.20103804.abstract</t>
  </si>
  <si>
    <t>Jutzeler, CRB, Lucie; Weis, Caroline V.; Tong, Bobo; Wong, Cyrus; Rieck, Bastian; Pargger, Hans; Tschudin-Sutter, Sarah; Egli, Adrian; Borgwardt, Karsten; Walter, Matthias</t>
  </si>
  <si>
    <t>10.1101/2020.05.20.20103804</t>
  </si>
  <si>
    <t>The median age of adult (11’058, patients, 91.0%), pregnant (35 patients, 0.3%), and pediatric (1'056 patients, 8.7%; including neonates), patients was 47.0 years [35.0-65.3]</t>
  </si>
  <si>
    <t>Coronavirus (COVID-19) infection in children at a specialist centre: outcome and implications of underlying high-risk comorbidities in a paediatric population</t>
  </si>
  <si>
    <t>Background: There is evolving evidence of significant differences in severity and outcomes of coronavirus disease 2019 (COVID-19) in children compared to adults. Underlying medical conditions associated with increased risk of severe disease are based on adult data, but have been applied across all ages resulting in large numbers of families undertaking social shielding (vulnerable group). We conducted a retrospective analysis of children with suspected COVID-19 at a Specialist Childrens Hospital to determine outcomes based on COVID-19 testing status and underlying health vulnerabilities. Methods: Routine clinical data were extracted retrospectively from the Institutions Electronic Health Record system and Digital Research Environment for patients with suspected and confirmed COVID-19 diagnoses. Data were compared between Sars-CoV-2 positive and negative patients (CoVPos / CoVNeg respectively), and in relation to presence of underlying health vulnerabilities based on Public Health England guidance. Findings: Between 1st March and 15th May 2020, 166 children (&amp;amp;lt;18 years of age) presented to a specialist childrens hospital with clinical features of possible COVID-19 infection. 65 patients (39.2%) tested positive for SARS-CoV-2 virus. CoVPos patients were older (median 9 [0.9-14] years vs median 1 [0.1-5.7.5] years respectively, p&amp;amp;lt;0.001). There was a significantly reduced proportion of vulnerable cases (47.7% vs 72.3%, p=0.002), but no difference in proportion of vulnerable patients requiring ventilation (61% vs 64.3%, p = 0.84) between CoVPos and CoVNeg groups. However, a significantly lower proportion of CoVPos patients required mechanical ventilation support compared to CoVNeg patients (27.7 vs 57.4%, p&amp;amp;lt;0.001). Mortality was not significantly different between CoVPos and CoVNeg groups (1.5 vs 4% respectively, p=0.67) although there were no direct COVID-19 related deaths in this highly preselected paediatric population. Interpretation: COVID-19 infection may be associated with severe disease in childhood presenting to a specialist hospital, but does not appear significantly different in severity to other causes of similar clinical presentations. In children presenting with pre-existing COVID-19 vulnerable medical conditions at a specialist centre, there does not appear to be significantly increased risk of either contracting COVID-19 or severe complications, apart from those undergoing chemotherapy, who are over-represented.</t>
  </si>
  <si>
    <t>http://medrxiv.org/content/early/2020/05/25/2020.05.20.20107904.abstract</t>
  </si>
  <si>
    <t>Issitt, RB, John; Bryant, William; Spiridou, Anastasia; Taylor, Andrew; DuPre, Pascale; Ramnarayan, Padmanabhan; Hartley, John; Cortino Borja, Mario; Moshal, Karyn; Dunn, Helen; Hemingway, Harry; Sebire, Neil</t>
  </si>
  <si>
    <t>10.1101/2020.05.20.20107904</t>
  </si>
  <si>
    <t>Changes in premature birth rates during the Danish nationwide COVID-19 lockdown: a nationwide register-based prevalence proportion study</t>
  </si>
  <si>
    <t>Objectives To explore the impact of COVID-19 lockdown on premature birth rates in Denmark Design Nationwide register-based prevalence proportion study. Participants 31,180 live singleton infants born in Denmark between March 12, and April 14, from 2015 to 2020 Main outcome measures The Main outcome measure was the odds ratio of premature birth, per preterm category, during the lockdown period compared with the calendar match period in the five previous years. Results A total of 31 180 newborns were included in the study period, of these 58 were born extremely premature (gestational age below 28 weeks). The distribution of gestational ages was significantly different (p = 0.004) during the lockdown period compared to the previous five years. The extremely premature birth rate during the lockdown was significantly lower than the corresponding mean rate for the same dates in the previous years (odds ratio 0.09 [95 % CI 0.01 - 0.04], p &amp;amp;lt; 0.001). No significant difference between the lockdown and previous years was found for other gestational age categories. Conclusions The birth rate of extremely premature infants decreased significantly (~90 % reduction) during the Danish nationwide lockdown from a stable rate in the preceding five years. The reasons for this decrease are unclear. Identification of possible causal mechanisms might stimulate changes in clinical practice. Ideally, some cases of extreme prematurity are preventable which may decrease infant morbidity and mortality.</t>
  </si>
  <si>
    <t>http://medrxiv.org/content/early/2020/05/23/2020.05.22.20109793.abstract</t>
  </si>
  <si>
    <t>Denmark</t>
  </si>
  <si>
    <t>Hedermann, GH, Paula L.; Baekvad-Hansen, Marie; Hjalgrim, Henrik; Rostgaard, Klaus; Poorisrisak, Porntiva; Breindahl, Morten; Melbye, Mads; Hougaard, David; Christiansen, Michael; Lausten-Thomsen, Ulrik</t>
  </si>
  <si>
    <t>10.1101/2020.05.22.20109793</t>
  </si>
  <si>
    <t>Populations over 5 years</t>
  </si>
  <si>
    <t>Risks to Children under-five in India from COVID-19</t>
  </si>
  <si>
    <t>Objective: The novel coronavirus, COVID-19, has rapidly emerged to become a global pandemic and is known to cause a high risk to patients over the age of 70 and those with co-morbidities, such as hypertension and diabetes. Though children are at comparatively lower risk compared to adults, the Indian population has a large young demographic that is likely to be at higher risk due to exposure to pollution, malnutrition and poor access to medical care. We aimed to quantify the potential impact of COVID-19 on Indias child population. Methods: We combined district family household survey data with data from the COVID-19 outbreak in China to analyze the potential impact of COVID-19 on children under the age of 5, under three different scenarios; each of which assumed the prevalence of infection to be 0.5%, 1%, or 5%. Results: We find that in the lowest prevalence scenario, across the most populous 18 Indian states, asymptomatic, non-hospitalized symptomatic and hospitalized symptomatic cases could reach 87,200, 412,900 and 31,900, respectively. In a moderate prevalence scenario, these figures reach 174,500, 825,800, and 63,800, and in the worst case, high prevalence scenario these cases could climb as high as 872,200, 4,128,900 and 319,700. Conclusion: These estimates show COVID-19 has the potential to pose a substantial threat to Indias large population of children, particularly those suffering from malnutrition and exposure to indoor air pollution, who may have limited access to health services.</t>
  </si>
  <si>
    <t>http://medrxiv.org/content/early/2020/05/22/2020.05.18.20105239.abstract</t>
  </si>
  <si>
    <t>Frost, IT, Katie; Hauck, Stephanie; Kappor, Geetanjali; Sriram, Aditi; Nandi, Arindam; Laxminarayan, Ramanan</t>
  </si>
  <si>
    <t>10.1101/2020.05.18.20105239</t>
  </si>
  <si>
    <t>Serum responses of children with Kawasaki Disease against SARS-CoV-2 proteins</t>
  </si>
  <si>
    <t>Recently, numerous reports have suggested association of pediatric Coronavirus Disease 2019 (COVID-19) cases and Kawasaki Disease (KD). KD is a major cause of childhood acquired heart disease and vasculitis in the pediatric population. Epidemiological patterns suggest KD is related to an infectious agent; however, the etiology remains unknown1. As past reports have considered other coronaviruses to be related to KD2,3, these reports of pediatric COVID-19 related inflammatory disorder cases leads to the hypothesis of potential cross-coronavirus reactivity that would account for the past controversial proposals of other coronaviruses and these new cases. We sought to address this hypothesis by assessing the antigen targeting of biobanked plasma samples of febrile children, including those with KD, against SARS-CoV-2 proteins.</t>
  </si>
  <si>
    <t>http://medrxiv.org/content/early/2020/05/26/2020.05.24.20111732.abstract</t>
  </si>
  <si>
    <t>Chang, AC, Michael; Kenney, Patrick; Baron, Sarah; Hicar, Mark</t>
  </si>
  <si>
    <t>10.1101/2020.05.24.20111732</t>
  </si>
  <si>
    <t>14 SARS-CoV-2 PCR-positive patients</t>
  </si>
  <si>
    <t>Changes in RT-PCR-positive SARS-CoV-2 rates in adults and children according to the epidemic stages</t>
  </si>
  <si>
    <t>Aim To describe the trends of RT-PCR positive SARS-CoV-2 rates in children and adults according to the time of COVID-19 epidemic. Methods In this prospective multicenter study involving 45 pediatric units, we collected the results of nasopharyngeal swabs in France from March 2, 2020 to April 26, 2020. Results During the study period, 52,588 RT-PCR tests for SARS-CoV-2 were performed, 6,490 in children and 46,098 in adults. The rate of positive tests for children was 2- to 7-fold less than that for adults. These rates varied according to the time of the epidemic and were higher at the peak. The lower rates of positive test in children persisted during the surveillance period but varied according to the time in the epidemic. Conclusion The rate of positive RT-PCR positive SARS-CoV-2 tests for children was always less than that for adults but vary according to the epidemic stage.</t>
  </si>
  <si>
    <t>http://medrxiv.org/content/early/2020/05/21/2020.05.18.20098863.abstract</t>
  </si>
  <si>
    <t>Levy, CB, Romain; Bensaid, Philippe; Bost bru, Cecile; Coinde, Edeline; Dessioux, Emmanuelle; Fournial, Cecile; Gashignard, Jean; Haas, Herve; Hentgen, Veronique; Huet, Frederic; Lalande, Muriel; Martinot, Alain; Pons, Charlotte; Romain, Anne Sophie; Ursulescu, Nicoletta Magdalena; Vie Le Sage, Francois; Raymond, Josette; Bechet, Stephane; Toubiana, Julie; Cohen, Robert</t>
  </si>
  <si>
    <t>10.1101/2020.05.18.20098863</t>
  </si>
  <si>
    <t>382 PCR-positive cases in children among 6490 sampled (5.9%) across study period</t>
  </si>
  <si>
    <t>A structured model for COVID-19 spread: modelling age and healthcare inequities</t>
  </si>
  <si>
    <t>We use stochastic branching process model, structured by age and level of healthcare access, to look at the heterogeneous spread of COVID-19 within a population. We examine the effect of control scenarios targeted at particular groups, such as school closures or social distancing by older people. Although we currently lack detailed empirical data about contact and infection rates between different age groups and groups with different levels of healthcare access within New Zealand, these scenarios illustrate how such evidence could be used to inform specific interventions. We find that an increase in the transmission rates amongst children as a result of reopening schools is, on its own, unlikely to significantly increase the number of cases. However, if this is accompanied by a change in adult behaviour, for example increased contact rates among parents, it could have a much bigger effect. We also find that there is a risk of undetected outbreaks occurring in communities that have low access to healthcare and that are socially isolated from more privileged communities. The greater the inequity and the greater the degree of social segregation, the longer it will take before any outbreaks are detected. Well-established evidence for health inequities, particularly in accessing primary healthcare and testing, indicates that M?ori and Pacific peoples are at higher risk of undetected outbreaks in Aotearoa New Zealand. This highlights the importance of ensuring that community needs for access to healthcare, including early proactive testing, rapid contact tracing, and the ability to isolate, are being met equitably. Finally, these scenarios illustrate how information concerning contact and infection rates across different demographic groups may be useful in informing specific policy interventions.</t>
  </si>
  <si>
    <t>http://medrxiv.org/content/early/2020/05/21/2020.05.17.20104976.abstract</t>
  </si>
  <si>
    <t>New Zealand</t>
  </si>
  <si>
    <t>James, AP, Michael J.; Binny, Rachelle N.; Hannah, Kate; Hendy, Shaun C.; Lustig, Audrey; Steyn, Nicholas</t>
  </si>
  <si>
    <t>10.1101/2020.05.17.20104976</t>
  </si>
  <si>
    <t>"Two case studies: the effect of control scenarios aimed at particular age groups (e.g. school closures) and the effect of inequitable access to healthcare and testing"</t>
  </si>
  <si>
    <t>COVID-19 in Uganda: Predicting the impact of the disease and public health response on disease burden</t>
  </si>
  <si>
    <t>Objective COVID-19 transmission and the lock-down response are now established in sub-Saharan Africa, including Uganda. Population age distributions and prior morbidities differ markedly in these countries from those where large outbreaks have become established previously. We determined to predict likely impact of COVID-19 and the response on the Ugandan population, measure and compare these appropriately, to understand whether the benefits of the response could be outweighed by the costs. Design and setting We applied age-based COVID-19 mortality data from China to the population structures of Uganda and countries with previously established outbreaks, comparing theoretical mortality and disability-adjusted life years (DALYs) lost. Based on recent Uganda health system data and on theoretical scenarios of program deterioration, we predicted potential mortality and DALYs lost for HIV/AIDS, malaria and maternal. Main outcome measures Disability-adjusted life years (DALYs) lost, mortality. Results Based on population age structure alone, Uganda is predicted to have a relatively low COVID-19 burden, with 12% of the mortality and 19% of the lost DALYs predicted for equivalent transmission in the Italian population. Scenarios of lockdown impact predict comparable or higher burdens from HIV or malaria alone to that of an extensive COVID-19 outbreak. Emerging disease data presented from Uganda, including HIV case finding and maternal mortality, suggest early signs that such deterioration could be occurring. Conclusions The results indicate that COVID-19 impact on Uganda may be relatively light, while there is a high risk of a significant negative impact on other disease burden if the lockdown response to COVID-19 is prolonged. The results are likely to extend to other sub-Saharan populations, underlining the importance of tailoring COVID-19 responses according to population structure and potential disease vulnerabilities.</t>
  </si>
  <si>
    <t>http://medrxiv.org/content/early/2020/05/20/2020.05.14.20102202.abstract</t>
  </si>
  <si>
    <t>Uganda</t>
  </si>
  <si>
    <t>Bell, DSH, Kristian; Kiragga, Agnes N.; Kambugu, Andrew; Kissa, John; Mbonye, Anthony K.</t>
  </si>
  <si>
    <t>10.1101/2020.05.14.20102202</t>
  </si>
  <si>
    <t>Looked at the impact of COVID-19 on reducing health services, framing with DALYS</t>
  </si>
  <si>
    <t>The Seasonal End of Human Coronavirus Hospital Admissions with Implications for SARS-CoV-2</t>
  </si>
  <si>
    <t>The seasonality of influenza viruses and endemic human coronaviruses was tracked over an 8-year period to assess key epidemiologic reduction points in disease incidence for an urban area in the northeast United States. Patients admitted to a pediatric hospital with worsening respiratory symptoms were tested using a multiplex PCR assay from nasopharyngeal swabs. The additive seasonal effects of outdoor temperatures and indoor relative humidity (RH) were evaluated. The 8-year average peak activity of human coronaviruses occurred in the first week of January, when droplet and contact transmission was enabled by the low indoor RH of 20-30%. Previous studies have shown that an increase in RH to 50% has been associated with markedly reduced viability and transmission of influenza virus and animal coronaviruses. As disease incidence was reduced by 50% in early March, to 75% in early April, to greater than 99% at the end of April, a relationship was observed from colder temperatures in January with a low indoor RH to a gradual increase in outdoor temperatures in April with an indoor RH of 45-50%. As a lipid-bound, enveloped virus with similar size characteristics to endemic human coronaviruses, SARS-CoV-2 should be subject to the same dynamics of reduced viability and transmission with increased humidity. In addition to the major role of social distancing, the transition from lower to higher indoor RH with increasing outdoor temperatures could have an additive effect on the decrease in SARS-CoV-2 cases in May. Over the 8-year period of this study, human coronavirus activity was either zero or &amp;amp;gt;99% reduction in the months of June through September, and the implication would be that SARS-Cov-2 may follow a similar pattern.</t>
  </si>
  <si>
    <t>http://medrxiv.org/content/early/2020/05/20/2020.05.15.20103416.abstract</t>
  </si>
  <si>
    <t>Evangelista, AT</t>
  </si>
  <si>
    <t>10.1101/2020.05.15.20103416</t>
  </si>
  <si>
    <t>4-20 cases in 0-19 age group per week, with 515 cases total</t>
  </si>
  <si>
    <t>The impact of physical distancing measures against COVID-19 transmission on contacts and mixing patterns in the Netherlands: repeated cross-sectional surveys</t>
  </si>
  <si>
    <t>Background During the current pandemic of coronavirus (COVID-19) many countries have taken drastic measures to reduce transmission of SARS-CoV2. The measures often include physical distancing that aims to reduce the number of contacts in the population. Little is known about the actual reduction in number of contacts as a consequence of physical distancing measures. Methods In the Netherlands, a cross-sectional survey was carried out in 2016/2017 in which 8179 participants retrospectively reported the number, age and gender of different persons they had contacted (spoken to in person or touched) during the previous day. The survey was repeated among 2830 of the original participants, using the same questionnaire, in March and April 2020 after physical distancing measures had been implemented. Results The average number of contacts in the community was reduced from on average 12.5 (interquartile range: 2-17) to 3.7 (interquartile range: 0-4) different persons per participant, a reduction of 71% (95% confidence interval: 71-71). The reduction in the number of community contacts was highest for children and adolescents (between 5 and 20 years) and smallest for elderly persons of 80 years and older. The reduction in the effective number of total contacts, measured as the largest eigenvalue of the matrix with community and household contacts, was 62% (95% confidence interval: 48 - 72). Conclusion The substantial reduction in contacts has contributed greatly in halting the COVID-19 epidemic. This reduction was unevenly distributed over age groups, household sizes and occupations. These findings offer guidance for the lifting of age-group targeted measures.</t>
  </si>
  <si>
    <t>http://medrxiv.org/content/early/2020/05/20/2020.05.18.20101501.abstract</t>
  </si>
  <si>
    <t>Backer, JAM, Liesbeth; Klinkenberg, Don; van der Klis, Fiona R. M.; de Melker, Hester E.; van den Hof, Susan; Wallinga, Jacco</t>
  </si>
  <si>
    <t>10.1101/2020.05.18.20101501</t>
  </si>
  <si>
    <t>2830, before and after physical distancing measures</t>
  </si>
  <si>
    <t>Outcome is contact rate, and how number of contacts changes after distancing</t>
  </si>
  <si>
    <t>Guidelines for coronavirus disease 2019 response in children and adolescents</t>
  </si>
  <si>
    <t>The Korean Society of Pediatric Infectious Diseases and the Korea Centers for Disease Control and Prevention issued the guidelines about coronavirus disease 2019 (COVID-19) for children and adolescents. Case definitions and management of COVID-19 in neonates, infants, children and adolescents are presented in this guideline. In addition, guidelines for caregiver management are also provided. In this review, we introduce the contents of the current guidelines for COVID-19 in children and adolescents in Korea.</t>
  </si>
  <si>
    <t>https://www.koreascience.or.kr/article/JAKO202013661037749.page</t>
  </si>
  <si>
    <t>Korea</t>
  </si>
  <si>
    <t>Kim K.H., Cho E.Y., Kim D.H., Kim H.W., Park J.Y., Eun B.-W., Jo D.S., Choi S.-H., Choi J.H., Han M.S., Choi E.H., Kim J.-H.</t>
  </si>
  <si>
    <t>Peer-reviewed</t>
  </si>
  <si>
    <t>10.14776/piv.2020.27.e11</t>
  </si>
  <si>
    <t>Korean</t>
  </si>
  <si>
    <t>Novel Coronavirus Mimicking Kawasaki Disease in an Infant</t>
  </si>
  <si>
    <t>https://europepmc.org/article/med/32441271</t>
  </si>
  <si>
    <t>Acharyya BC, Acharyya S, Das D.</t>
  </si>
  <si>
    <t>Indian</t>
  </si>
  <si>
    <t>[Asymptomatic SARS-CoV-2 infection in children: a clinical analysis of 20 cases]</t>
  </si>
  <si>
    <t>Objective: To study the clinical and epidemiological features of children with asymptomatic severe acute respiratory syndrome coronavirus 2 (SARS-CoV-2) infection.
Methods: The clinical data of 20 children who were diagnosed with asymptomatic SARS-CoV-2 infection from January 20 to March 4, 2020 were analyzed.
Results: Among the 20 children, there were 7 boys (35%) and 13 girls (65%), aged 8 months to 14 years (mean 8±5 years). All these children had no clinical manifestations and attended the hospital for an epidemiological history of SARS-CoV-2. Nineteen children were shown with family aggregation of SARS-CoV-2 infection. Nasopharyngeal swabs were PCR-positive for SARS-CoV-2 in all 20 children. There were 4 children (20%) of mild type, 16 children (80%) of common type, and no children of severe type or critical type. The mean peripheral blood leukocyte count was (6.8±3.5)×109/L, and 7 children had an abnormal peripheral blood leukocyte count, with an increase in 5 children and a reduction in 2 children. One child had a decreased absolute value of lymphocytes (0.87×109/L), 3 children had an increased erythrocyte sedimentation rate (20-42 mm/h), 7 children had an increased lactate dehydrogenase level (&gt;400 U/L), and 4 children had an increased blood lactate level (&gt;1.6 mmol/L). Chest CT showed single or multiple small nodule shadows, patchy shadows, and ground-glass shadows in the middle or lateral lobe of lungs or under the pleura in 13 children.
Conclusions: Pediatric cases of asymptomatic SARS-CoV-2 infection mostly occur with family aggregation. Most of the children with asymptomatic infection have no obvious abnormalities in blood routine and other laboratory tests. Changes in chest CT scan can be used as an aid for early diagnosis of asymptomatic infection in children.</t>
  </si>
  <si>
    <t>http://www.zgddek.com/EN/abstract/abstract24994.shtml</t>
  </si>
  <si>
    <t>Chen J, Wang XF, Zhang PF.</t>
  </si>
  <si>
    <t>Zhongguo Dang Dai Er Ke Za Zhi</t>
  </si>
  <si>
    <t>20 (mean age 8 +/-5)</t>
  </si>
  <si>
    <t>[Prevention and treatment of Covid-19 in the pediatric population from the family and community perspective]</t>
  </si>
  <si>
    <t>Based on the report on the situation of COVID-19 in Spain, dated April 3, 2020, the confirmed cases amount to 117,710, of which 343 are under 14 years of age (&lt;1%). It is essential to know the specificity of this process in the child population, as well the specific recommendations for proper prevention and care of children during the COVID-19 Pandemic. Our objective is to analyze the scientific evidence on the specific recommendations for pediatric care in cases of COVID-19 from the family and community settings.The main recommendations and preventive measures in primary health care settings and at home have been selected and analyzed from an integrative approach that includes the biopsychosocial aspects of the child during confinement.The importance of caring for children in the face of the disease lies above all in ensuring the correct measures for the prevention of contagion due to the condition of acting as possible carriers during an incubation period of up to 21 days. The recommendation is that children actively participate in routine preventive actions to contain the spread of the disease. At the household level, isolation is an important challenge for families where there are manifestations of uncertainty, fear and helplessness in the face of changes and among the recommendations are establishing routines and order through schedules of activities and leisure together with hygiene measures.Given the rapidity with which the COVID-19 pandemic has occurred, there is little evidence at the moment. Research on prevention and treatment in the pediatric age needs to be developed to improve the available recommendations.</t>
  </si>
  <si>
    <t>https://pubmed.ncbi.nlm.nih.gov/32425488/</t>
  </si>
  <si>
    <t>Merino-Navarro D, PeriÃ¡nez CD.</t>
  </si>
  <si>
    <t>Enferm Clin</t>
  </si>
  <si>
    <t>10.1016/j.enfcli.2020.05.005</t>
  </si>
  <si>
    <t>Spanish</t>
  </si>
  <si>
    <t>[Pediatric ophthalmology consultations during COVID-19 pandemic]</t>
  </si>
  <si>
    <t>https://pubmed.ncbi.nlm.nih.gov/32423579/</t>
  </si>
  <si>
    <t>Speeg-Schatz C.</t>
  </si>
  <si>
    <t>J Fr Ophtalmol</t>
  </si>
  <si>
    <t>10.1016/j.jfo.2020.04.018</t>
  </si>
  <si>
    <t>Prevention of thrombosis in pregnant women with suspected SARS-CoV-2 infection: clinical management algorithm</t>
  </si>
  <si>
    <t>https://obgyn.onlinelibrary.wiley.com/doi/epdf/10.1002/uog.22096</t>
  </si>
  <si>
    <t>Lou-MercadÃ© AC, GavÃ­n O, Oros D, Paules C, SavirÃ³n-Cornudella R, Mateo P, PÃ¡ramo JA, Ruiz-Martinez S.</t>
  </si>
  <si>
    <t>Ultrasound Obstet Gynecol</t>
  </si>
  <si>
    <t>10.1002/uog.22096</t>
  </si>
  <si>
    <t>Uptrend in distress and psychiatric symptomatology in pregnant women during the COVID-19 pandemic</t>
  </si>
  <si>
    <t>Introduction
Prenatal maternal distress has a negative impact on the course of pregnancy, fetal development, offspring development and later psychopathologies. The study aimed to determine the extent to which the Coronavirus disease 2019 (COVID‐19) pandemic may aggravate pregnant women prenatal distress and psychiatric symptomatology.
Material and methods
Two cohorts of pregnant volunteer women were evaluated, one that was recruited before the COVID‐19 pandemic (n=496) through advertisements in prenatal clinics in Quebec, Canada, from April 2018 to March 2020; the other (n=1258) was recruited online during the pandemic from April 2 to April 13 2020. Prenatal distress and psychiatric symptomatology were measured with the Kessler Distress Scale (K10), Post‐traumatic Checklist for DSM‐5 (PCL‐5), Dissociative Experiences Scale (DES‐II) and Positive and Negative Affect Schedule (PANAS).
Results
The 1754 pregnant women (Mage=29.27, SD=4.23) were between 4 and 41 gestational weeks (M=24.80, SD=9.42), were generally educated (91.3% had post‐high school training) and financially well‐resourced (85.3% were above the low‐income cut‐off). A multivariate analysis of covariance controlling for age, gestational age, household income, education and lifetime psychiatric disorders showed a large effect size (ES) in the difference between the two cohorts on psychiatric symptoms (Wilks’ λ=0.68, F 6,1400=108.50, p &lt; 0.001, partial η2= 0.32). According to post‐hoc analyses of covariance, the COVID‐19 women reported higher levels of depressive and anxiety symptoms (ES=0.57), dissociative symptoms (ES=0.22 and 0.25), symptoms of post‐traumatic stress disorder (ES=0.19), negative affectivity (ES = 0.96) and less positive affectivity (ES=0.95) than the pre‐COVID‐19 cohort. Women from the COVID‐19 cohort were more likely than pre‐COVID‐19 women to present clinically significant levels of depressive and anxiety symptoms [OR=1.94, χ 2(1)=10.05, p =.002]. Multiple regression analyses indicated that COVID‐19 pregnant women having a previous psychiatric diagnosis or low income would be more prone to elevated distress and psychiatric symptoms.
Conclusions
Pregnant women assessed during the COVID‐19 pandemic reported more distress and psychiatric symptoms than pregnant women assessed before the pandemic, mainly in the form of depression and anxiety symptoms. Given the harmful consequences of prenatal distress on mothers and offspring, the presently observed upsurge of symptoms in pregnant women calls for special means of clinical surveillance.</t>
  </si>
  <si>
    <t>https://obgyn.onlinelibrary.wiley.com/doi/epdf/10.1111/aogs.13925</t>
  </si>
  <si>
    <t>Berthelot N, Lemieux R, Garon-Bissonnette J, Drouin-Maziade C, Martel Ã‰, Maziade M.</t>
  </si>
  <si>
    <t>Acta Obstet Gynecol Scand</t>
  </si>
  <si>
    <t>10.1111/aogs.13925</t>
  </si>
  <si>
    <t>496 + 1258 pregnant voluneers</t>
  </si>
  <si>
    <t>Coronavirus disease 2019 in children: Characteristics, antimicrobial treatment, and outcomes</t>
  </si>
  <si>
    <t>Background
At present, coronavirus disease 2019 (COVID-19) has spread in many countries. We conducted this study to help pediatricians understand the conditions of COVID-19 in children.
Methods
We retrospectively summarized the characteristics, treatment and outcomes of pediatric cases in Wuhan Children's Hospital which was the only designated hospital for children with COVID-19 in Hubei Province. A Cox proportional hazards regression analysis was used to evaluate factors associated with clinical outcomes.
Results
As of February 29, 75 children had been discharged, of which only one was has severe pneumonia and one was critical cases. Children younger than 2 years were more susceptible to COVID-19. All patients have received interferon-α nebulization, and eight cases including the severe and critical cases were co-administrated ribavirin. Five patients with mild pneumonia were given arbidol. Twenty-three patients were given traditional Chinese medicine (TCM). The average length of stay (LOS) and the time of SARS-CoV-2 clearance were 10.57 and 6.39 days, respectively. None of the factors was associated with LOS or time of SARS-CoV-2 clearance.
Conclusions
The severity of COVID-19 in pediatric cases were milder than adults. The efficacy of the antiviral therapy in children with COVID-19 remains to be evaluated.</t>
  </si>
  <si>
    <t>https://www.sciencedirect.com/science/article/pii/S1386653220301670</t>
  </si>
  <si>
    <t>Peng H, Gao P, Xu Q, Liu M, Peng J, Wang Y, Xu H.</t>
  </si>
  <si>
    <t>10.1016/j.jcv.2020.104425</t>
  </si>
  <si>
    <t>Immune Thrombocytopenia during Pregnancy due to COVID-19</t>
  </si>
  <si>
    <t>M/A</t>
  </si>
  <si>
    <t>https://onlinelibrary.wiley.com/doi/epdf/10.1002/ajh.25877</t>
  </si>
  <si>
    <t>Netherlands</t>
  </si>
  <si>
    <t>Tang MW, Nur E, Biemond BJ.</t>
  </si>
  <si>
    <t>Am J Hematol</t>
  </si>
  <si>
    <t>10.1002/ajh.25877</t>
  </si>
  <si>
    <t>Dynamic viral SARS-CoV-2 RNA shedding in in children: preliminary data and clinical consideration of Italian regional center</t>
  </si>
  <si>
    <t>We evaluated SARS-CoV-2-RNA clearance in 22 children . The estimation of positivity at day 14 from symptom onset is 52% for nasopharyngeal swab and 31% for stool swab. These data underline the significance of nasopharyngeal and stool swab for detecting infected children; further studies are needed for transmissibility.</t>
  </si>
  <si>
    <t>https://academic.oup.com/jpids/advance-article/doi/10.1093/jpids/piaa065/5842265</t>
  </si>
  <si>
    <t>De Ioris MA, Scarselli A, Ciofi Degli Atti ML, RavÃ  L, Smarrazzo A, Concato C, Romani L, Scrocca R, Geremia C, Carletti M, CalÃ² Carducci FI, Bernardi S, Coltella L, Santilli V, Chiurchiu S, Peschiaroli E, Mariani R, Marabotto C, Perrotta D, Villani A, Rossi P, D'Argenio P, Campana A, Raponi M.</t>
  </si>
  <si>
    <t>J Pediatric Infect Dis Soc</t>
  </si>
  <si>
    <t>10.1093/jpids/piaa065</t>
  </si>
  <si>
    <t>22 children (age not specified)</t>
  </si>
  <si>
    <t>Management of the mother-infant dyad with suspected or confirmed SARS-CoV-2 infection in a highly epidemic context</t>
  </si>
  <si>
    <t>Summary addresses a number of aspects of the mother-infant dyad management during SARS-CoV-2 epidemic. Networking among maternity centers and anticipatory planning is essential to organise the assistance to mothers and neonates in maternity and neonatal wards. Early identification of SARS-CoV-2 infected mothers, before delivery, allows their management through dedicated protocols and minimizes the risk of contagion for other patients and healthcare providers. Vertical transmission of SARS-CoV-2 cannot be excluded at present, and should be ruled out as soon as possible after birth. Rooming in of infected mothers and neonates, provided their good clinical conditions, is not contraindicated based on current knowledge. The choice of breastfeeding should be carefully discussed with parents based on current, evolving scientific evidence.</t>
  </si>
  <si>
    <t>https://content.iospress.com/articles/journal-of-neonatal-perinatal-medicine/npm200478</t>
  </si>
  <si>
    <t>Pietrasanta C, Pugni L, Ronchi A, Schena F, Davanzo R, Gargantini G, Ferrazzi E, Mosca F.</t>
  </si>
  <si>
    <t>10.3233/NPM-200478</t>
  </si>
  <si>
    <t>Coronavirus Disease 2019 and the Pediatric Gastroenterologist</t>
  </si>
  <si>
    <t>https://journals.lww.com/jpgn/Fulltext/2020/06000/Coronavirus_Disease_2019_and_the_Pediatric.2.aspx</t>
  </si>
  <si>
    <t>Murray KF, Gold BD, Shamir R, Agostoni C, Pierre-Alvarez R, Kolacek S, Hsu EK, Chen J.</t>
  </si>
  <si>
    <t>J Pediatr Gastroenterol Nutr</t>
  </si>
  <si>
    <t>10.1097/MPG.0000000000002730</t>
  </si>
  <si>
    <t>Horizontal transmission of severe acute respiratory syndrome coronavirus 2 to a premature infant: multiple organ injury and association with markers of inflammation</t>
  </si>
  <si>
    <t>https://www.thelancet.com/journals/lanchi/article/PIIS2352-4642(20)30166-8/fulltext</t>
  </si>
  <si>
    <t>Cook J, Harman K, Zoica B, Verma A, D'Silva P, Gupta A.</t>
  </si>
  <si>
    <t>Lancet Child Adolesc Health</t>
  </si>
  <si>
    <t>10.1016/S2352-4642(20)30166-8</t>
  </si>
  <si>
    <t>Gastrointestinal features in children with COVID-19: an observation of varied presentation in eight children</t>
  </si>
  <si>
    <t>https://www.thelancet.com/journals/lanchi/article/PIIS2352-4642(20)30165-6/fulltext</t>
  </si>
  <si>
    <t>Tullie L, Ford K, Bisharat M, Watson T, Thakkar H, Mullassery D, Giuliani S, Blackburn S, Cross K, De Coppi P, Curry J.</t>
  </si>
  <si>
    <t>10.1016/S2352-4642(20)30165-6</t>
  </si>
  <si>
    <t>Prioritizing infants in a time of Bacille Calmette-GuÃ©rin vaccine shortage caused by premature expectations against COVID-19</t>
  </si>
  <si>
    <t>https://academic.oup.com/qjmed/advance-article/doi/10.1093/qjmed/hcaa179/5842148</t>
  </si>
  <si>
    <t>Japan</t>
  </si>
  <si>
    <t>Senoo Y, Suzuki Y, Tsuda K, Takahashi K, Tanimoto T.</t>
  </si>
  <si>
    <t>QJM</t>
  </si>
  <si>
    <t>10.1093/qjmed/hcaa179</t>
  </si>
  <si>
    <t>Clinical and Epidemiological Features of a Family Cluster of Symptomatic and Asymptomatic SARS-CoV-2 Infection</t>
  </si>
  <si>
    <t>This report describes the clinical and virological characteristics of three children in a family cluster experiencing infection with SARS-CoV2. While the youngest child was not infected, both parents and the two 2- and 5 years-old children became infected. The children were only briefly symptomatic with predominant gastrointestinal symptoms. They initially shed infectious virus from the upper respiratory tract, but cleared the virus after five to six days in the nasopharynx. However, SARS-CoV2 RNA was continuously detected in the stools of the children for more than 4 weeks indicating a predominant replication within the gastrointestinal tract.</t>
  </si>
  <si>
    <t>https://academic.oup.com/jpids/advance-article/doi/10.1093/jpids/piaa060/5842074</t>
  </si>
  <si>
    <t>Wolf GK, Glueck T, Huebner J, Muenchhoff M, Hoffmann D, French LE, Keppler OT, Protzer U.</t>
  </si>
  <si>
    <t>10.1093/jpids/piaa060</t>
  </si>
  <si>
    <t>3 children in a family cluster</t>
  </si>
  <si>
    <t>Pediatric COVID-associated Multi-system Inflammatory Syndrome (PMIS)</t>
  </si>
  <si>
    <t>https://academic.oup.com/jpids/advance-article/doi/10.1093/jpids/piaa062/5842094</t>
  </si>
  <si>
    <t>Shulman ST.</t>
  </si>
  <si>
    <t>10.1093/jpids/piaa062</t>
  </si>
  <si>
    <t>COVID-19 Associated Pediatric Multi-System Inflammatory Syndrome</t>
  </si>
  <si>
    <t>https://academic.oup.com/jpids/advance-article/doi/10.1093/jpids/piaa061/5842067?searchresult=1</t>
  </si>
  <si>
    <t>Deza Leon MP, Redzepi A, McGrath E, Abdel-Haq N, Shawaqfeh A, Sethuraman U, Tilford B, Chopra T, Arora H, Ang J, Asmar B.</t>
  </si>
  <si>
    <t>10.1093/jpids/piaa061</t>
  </si>
  <si>
    <t>A Case Report of Neonatal Acute Respiratory Failure Due to SARS-CoV-2</t>
  </si>
  <si>
    <t>https://academic.oup.com/jpids/advance-article/doi/10.1093/jpids/piaa064/5842097</t>
  </si>
  <si>
    <t>Precit MR, Yee R, Anand V, Mongkolrattanothai K, Pandey U, Dien Bard J.</t>
  </si>
  <si>
    <t>10.1093/jpids/piaa064</t>
  </si>
  <si>
    <t>1 10-day old female</t>
  </si>
  <si>
    <t>Clinical course of Coronavirus Disease-2019 (COVID-19) in pregnancy</t>
  </si>
  <si>
    <t>Introduction
The aim of this study is to report our clinical experience in the management of pregnant women infected with Severe Acute Respiratory Syndrome Coronavirus 2 (SARS‐CoV‐2) during the first thirty days of the Coronavirus disease (COVID‐19) pandemic.
Material and Methods
We reviewed clinical data from the first 60 pregnant women with COVID‐19 whose care was managed at Puerta de Hierro University Hospital, Madrid, Spain from March 14th to April 14th, 2020. Demographic data, clinical findings, laboratory test results, imaging findings, treatment received, and outcomes were collected. An analysis of variance (Kruskal‐Wallis test) was performed to compare the medians of laboratory parameters. Fisher's exact test was used to evaluate categorical variables. A correspondence analysis was used to explore associations between variables.
Results
A total of 60 pregnant women were diagnosed with COVID‐19. The most common symptoms were fever and cough (75.5%, each) followed by dyspnea (37.8%). Forty‐one patients (68.6%) required hospital admission (18 due to disease worsening and 23 for delivery) of whom 21 patients (35%) underwent pharmacological treatment, including hydroxychloroquine, antivirals, antibiotics and tocilizumab. No renal or cardiac failures or maternal deaths were reported. Lymphopenia (50%), thrombocytopenia (25%), and elevated C‐reactive protein (CRP) (59%) were observed in the early stages of the disease. Median CRP, D‐dimer and the neutrophil/lymphocyte ratio were elevated. High CRP and D‐dimer levels were the parameters most frequently associated with severe pneumonia. The Neutrophil/lymphocyte ratio was found to be the most sensitive marker for disease improvement (relative risk: 6.65; 95% CI: 4.1‐5.9). During the study period, 18 of the women (78%) delivered vaginally. All newborns tested negative for SARS‐CoV‐2 and none of them were infected during breastfeeding. No SARS‐CoV‐2 was detected in placental tissue.
Conclusions
Most of the pregnant COVID‐19 positive patients had a favorable clinical course. However, one‐third of them developed pneumonia, of whom 5% presented a critical clinical status. CRP and D‐dimer levels positively correlated with severe pneumonia and the neutrophil/lymphocyte ratio decreased as the patients improved clinically. Seventy‐eight percent of patients had a vaginal delivery. No vertical or horizontal transmissions were diagnosed in the neonates during labor or breastfeeding.</t>
  </si>
  <si>
    <t>https://obgyn.onlinelibrary.wiley.com/doi/epdf/10.1111/aogs.13921</t>
  </si>
  <si>
    <t>Pereira A, Cruz-Melguizo S, Adrien M, Fuentes L, Marin E, Perez-Medina T.</t>
  </si>
  <si>
    <t>10.1111/aogs.13921</t>
  </si>
  <si>
    <t>60 pregnant women</t>
  </si>
  <si>
    <t>Clinical and Psychological Issues in Children with Inflammatory Bowel Disease During COVID-19 Pandemic</t>
  </si>
  <si>
    <t>https://academic.oup.com/ibdjournal/advance-article/doi/10.1093/ibd/izaa136/5841894</t>
  </si>
  <si>
    <t>Martinelli M, Strisciuglio C, Fedele F, Miele E, Staiano A.</t>
  </si>
  <si>
    <t>10.1093/ibd/izaa136</t>
  </si>
  <si>
    <t>Management of newborns exposed to mothers with confirmed or suspected COVID-19</t>
  </si>
  <si>
    <t>There is limited information about newborns with confirmed or suspected COVID-19. Particularly in the hospital after delivery, clinicians have refined practices in order to prevent secondary infection. While guidance from international associations is continuously being updated, all facets of care of neonates born to women with confirmed or suspected COVID-19 are center-specific, given local customs, building infrastructure constraints, and availability of protective equipment. Based on anecdotal reports from institutions in the epicenter of the COVID-19 pandemic close to our hospital, together with our limited experience, in anticipation of increasing numbers of exposed newborns, we have developed a triage algorithm at the Penn State Hospital at Milton S. Hershey Medical Center that may be useful for other centers anticipating a similar surge. We discuss several care practices that have changed in the COVID-19 era including the use of antenatal steroids, delayed cord clamping (DCC), mother–newborn separation, and breastfeeding. Moreover, this paper provides comprehensive guidance on the most suitable respiratory support for newborns during the COVID-19 pandemic. We also present detailed recommendations about the discharge process and beyond, including providing scales and home phototherapy to families, parental teaching via telehealth and in-person education at the doors of the hospital, and telehealth newborn follow-up.</t>
  </si>
  <si>
    <t>https://www.nature.com/articles/s41372-020-0695-0</t>
  </si>
  <si>
    <t>Amatya S, Corr TE, Gandhi CK, Glass KM, Kresch MJ, Mujsce DJ, Oji-Mmuo CN, Mola SJ, Murray YL, Palmer TW, Singh M, Fricchione A, Arnold J, Prentice D, Bridgeman CR, Smith BM, Gavigan PJ, Ericson JE, Miller JR, Pauli JM, Williams DC, McSherry GD, Legro RS, Iriana SM, Kaiser JR.</t>
  </si>
  <si>
    <t>J Perinatol</t>
  </si>
  <si>
    <t>10.1038/s41372-020-0695-0</t>
  </si>
  <si>
    <t>Anesthetic concerns for pediatric patients in the era of COVID-19</t>
  </si>
  <si>
    <t>Aftera novel human coronavirus, severe acute respiratory syndrome coronavirus 2 (SARS‐CoV‐2), was reported in China in December 2019, the disease quicklyreached pandemic level. On January 30, 2020, the World Health Organization (WHO) declared that the SARS‐CoV‐2 outbreak constituted a Public Health Emergency of International Concern. The caseload has increased exponentially, with WHO reporting 182,000 global cases by 17 March 2020, and over 2.6 million by 23 April.
The clinical situation is complex, with children presenting different clinical features compared to adults. Several articles with recommendations on the anesthetic management of adult patients with COVID‐19 have been published, but no specific recommendations for pediatric anesthesiologists have been made yet. This article addresses specific concerns for the anesthetic management of the pediatric population with COVID‐19.</t>
  </si>
  <si>
    <t>https://onlinelibrary.wiley.com/doi/epdf/10.1111/pan.13924</t>
  </si>
  <si>
    <t>Soneru CN, Nunez K, Petersen TR, Lock R.</t>
  </si>
  <si>
    <t>Paediatr Anaesth</t>
  </si>
  <si>
    <t>10.1111/pan.13924</t>
  </si>
  <si>
    <t>Update on clinical outcomes of women with COVID-19 during pregnancy</t>
  </si>
  <si>
    <t>Pregnant women have a disproportionately high risk of complications from other types of viral pneumonia; however, little is known about the full impact of coronavirus disease 2019 (COVID‐19) in pregnancy. Pregnant women are uniquely susceptible to severe illnesses caused by viral infection, possibly due to the shift from cellular to humoral immunity during pregnancy and the puerperium [1].</t>
  </si>
  <si>
    <t>https://obgyn.onlinelibrary.wiley.com/doi/epdf/10.1002/ijgo.13236</t>
  </si>
  <si>
    <t>Zeng Y, Lin L, Yan Q, Wei W, Yang BX, Huang R, He F, Chen D.</t>
  </si>
  <si>
    <t>10.1002/ijgo.13236</t>
  </si>
  <si>
    <t>16 pregnant women</t>
  </si>
  <si>
    <t>Coagulation changes and thromboembolic risk in COVID-19 pregnant patients</t>
  </si>
  <si>
    <t>https://www.ncbi.nlm.nih.gov/pmc/articles/PMC7211649/</t>
  </si>
  <si>
    <t>Benhamou D, Keita H, Bouthors AS; CARO working group.</t>
  </si>
  <si>
    <t>10.1016/j.accpm.2020.05.003</t>
  </si>
  <si>
    <t>The immunologic status of newborns born to SARS-CoV2-infected mothers in Wuhan, China</t>
  </si>
  <si>
    <t>Background
Immunologic dysfunction due to COVID-19 is closely related to clinical prognosis, and the inflammatory response of pregnant women may affect the directional differentiation and function of fetal immune cells.
Objective
To analyze the immune status of newborns from mothers with COVID-19 in the third trimester.
Methods
Along with collecting the clinical data from 51 newborns and their respective mothers, we also recorded the immunophenotypes and cytokine and immunoglobulin levels of the newborns.
Results
None of the 51 newborns showed fever or respiratory distress during hospitalization. Detection of SARS-CoV-2 nucleic acid in pharyngeal swabs was negative. Except for the low level of CD16-CD56 cells, the count and proportion of lymphocytes, CD3, CD4, CD8, and CD19 were all in the normal range. Moreover, the serum IgG and IgM levels were within the normal range, while IL-6 showed increased levels. There was no correlation between maternal COVID-19 duration and the lymphocyte subsets or cytokine levels (IFN-γ, IL-2, IL-4, IL-6, IL-10 and TNF-α). There was a positive correlation between IL-6 and IL-10 levels and CD16-CD56 cells. One (1.96%) infant with an extremely elevated IL-6 concentration developed necrotizing enterocolitis in the third week after birth, and the remaining 50 infants did not show abnormal symptoms through the end of the follow-up period.
Conclusion
COVID-19 in the third trimester did not significantly affect the cellular and humoral immunity of the fetus, and there was no evidence that the differentiation of lymphocyte subsets was seriously unbalanced.</t>
  </si>
  <si>
    <t>https://www.jacionline.org/article/S0091-6749(20)30640-0/abstract</t>
  </si>
  <si>
    <t>Liu P, Zheng J, Yang P, Wang X, Wei C, Zhang S, Feng S, Lan J, He B, Zhao D, Li J, Zhang Y.</t>
  </si>
  <si>
    <t>J Allergy Clin Immunol</t>
  </si>
  <si>
    <t>10.1016/j.jaci.2020.04.038</t>
  </si>
  <si>
    <t>51 newborns and their respective mothers</t>
  </si>
  <si>
    <t>LUNG ULTRASOUND IN THE COVID-19 PANDEMIC: A PRACTICAL GUIDE FOR OBSTETRICIANS AND GYNECOLOGISTS</t>
  </si>
  <si>
    <t>The current COVID-19 pandemic is a challenge to every health system over the globe. Unfortunately, it is likely that this emergency will not disappear soon. No health system, with its present resources and work flow is ready to deal with a full-blown wave of this pandemic. Rapid acquisition of specific new skills may be fundamental in delivering appropriate health care for our patients. COVID-19 infection is classically diagnosed by real time reverse transcription polymerase chain reaction and radiological investigations (X-ray or high-resolution computerized tomography). These techniques are not without limitations. Ultrasound has been suggested as a reliable and accurate tool for assessing the lungs in patients with suspected pneumonia. Obstetricians and gynecologists are usually familiar with the use of ultrasound. Lung ultrasound can show specific signs of interstitial pneumonia, which is characteristic of COVID-19 pulmonary infection. We believe that extensive and rapid training of healthcare providers on the application of ultrasound in the detection of characteristic pulmonary signs of COVID-19 infection, in addition to proper care and handling of their ultrasound machines, is feasible and may be critical in order to provide appropriate management especially of the obstetric patient in the coming period. We present a systematic approach to lung examination, simplified to encourage its adoption by obstetricians and gynecologists, together with an example of a recent pregnant woman with COVID-19 infection, in which lung ultrasound was useful in the management.</t>
  </si>
  <si>
    <t>https://www.ajog.org/article/S0002-9378(20)30539-1/abstract</t>
  </si>
  <si>
    <t>Youssef A, Serra C, Pilu G.</t>
  </si>
  <si>
    <t>10.1016/j.ajog.2020.05.014</t>
  </si>
  <si>
    <t>Perinatal depressive and anxiety symptoms of pregnant women along with COVID-19 outbreak in China</t>
  </si>
  <si>
    <t>Background
On January 20, 2020, a new coronavirus epidemic with “human-to-human” transmission was officially announced by the Chinese government, which caused significant public panic in China. Pregnant women may be particularly vulnerable and in special need for preventative mental health strategies. Thus far, no reports exist to investigate the mental health response of pregnant women to the COVID-19 outbreak.
Objective
The aim of the present study is to examine the impact of COVID-19 outbreak on the prevalence of depressive and anxiety symptoms and the corresponding risk factors among pregnant women across China.
Study Design
A multi-center cross-sectional study was initiated in early December 2019 to identify mental health concerns in pregnancy using the Edinburgh Postnatal Depression Scale (EPDS). This study provided a unique opportunity to compare the mental status of pregnant women before and after the announcement of the COVID-19 epidemic. A total of 4124 pregnant women during their third trimester from 25 hospitals in 10 provinces across China were examined in this cross-sectional study from January 1 to February 9, 2020. Of these women, 1285 were assessed after January 20, 2020 when the coronavirus epidemic was publically announced and 2839 were assessed before this pivotal time point. The internationally recommended EPDS was used to assess maternal depression and anxiety symptoms. Prevalence rates and risk factors were compared between the pre and post study groups.
Results
Pregnant women assessed after the declaration of COVID-19 epidemic had significantly higher rates of depressive symptoms (26.0% vs 29.6%, P=0.02) than women assess pre-epidemic announcement. These women were also more likely to endorse thoughts of self-harm (P=0.005). The depressive rates were positively associated with the number of newly-confirmed COVID-19 cases (P=0.003), suspected infections (P=0.004), and death cases per day (P=0.001). Pregnant women who were underweight pre-pregnancy, primiparous, &lt; 35 years old, employed full-time, middle income, and had appropriate living space were at increased risk to develop depressive and anxiety symptoms during the outbreak.
Conclusion
Major life-threatening public health events such as the COVID-19 outbreak may increase the risk for mental illness among pregnant women including thoughts of self-harm. Strategies targeting maternal stress and isolation such as effective risk communication and the provision of psychological first aid may be particularly useful to prevent negative outcomes for women and their fetuses.</t>
  </si>
  <si>
    <t>https://www.ajog.org/article/S0002-9378(20)30534-2/fulltext</t>
  </si>
  <si>
    <t>Wu Y, Zhang C, Liu H, Duan C, Li C, Fan J, Li H, Chen L, Xu H, Li X, Guo Y, Wang Y, Li X, Li J, Zhang T, You Y, Li H, Yang S, Tao X, Xu Y, Lao H, Wen M, Zhou Y, Wang J, Chen Y, Meng D, Zhai J, Ye Y, Zhong Q, Yang X, Zhang D, Zhang J, Wu X, Chen W, Dennis CL, Huang H.</t>
  </si>
  <si>
    <t>10.1016/j.ajog.2020.05.009</t>
  </si>
  <si>
    <t>4,124 pregnant women</t>
  </si>
  <si>
    <t>Safe abortion amid the COVID-19 pandemic: The case of Italy</t>
  </si>
  <si>
    <t>An estimated 56 million induced abortions occur globally every year, of which 54.9% are unsafe.[1] This is a major public health issue, especially where access to legal abortion is highly restricted, resulting in an estimated 7.9% of maternal deaths annually due to unsafe abortion.</t>
  </si>
  <si>
    <t>https://obgyn.onlinelibrary.wiley.com/doi/epdf/10.1002/ijgo.13233</t>
  </si>
  <si>
    <t>Bellizzi S, Ronzoni AR, Pichierri G, Cegolon L, Salaris P, Panu Napodano CM, Fiamma M.</t>
  </si>
  <si>
    <t>10.1002/ijgo.13233</t>
  </si>
  <si>
    <t>Decline in Child Vaccination Coverage During the COVID-19 Pandemic - Michigan Care Improvement Registry, May 2016-May 2020</t>
  </si>
  <si>
    <t>https://www.cdc.gov/mmwr/volumes/69/wr/mm6920e1.htm?s_cid=mm6920e1_w</t>
  </si>
  <si>
    <t>Bramer CA, Kimmins LM, Swanson R, Kuo J, Vranesich P, Jacques-Carroll LA, Shen AK.</t>
  </si>
  <si>
    <t>10.15585/mmwr.mm6920e1</t>
  </si>
  <si>
    <t>Clinical characteristics of COVID-19 in children: are they similar to those of SARS?</t>
  </si>
  <si>
    <t>Although the number of SARS‐CoV‐2 infections has been rising amid the current pandemic of COVID‐19, the low infection rate of SARS‐CoV‐2 in children has been low. By examining the clinical data available in the public domain, the present work clarifies the clinical presentations in children with COVID‐19 in China. Statistical significance tests and adjusted odds ratios estimation were performed on the children (age below 18) and adults (age 18 or above) cohorts in China. SARS‐CoV and SARS‐CoV‐2 shared similar clinical features. Lower respiratory tract infection was less prominent in children as evidenced by the relatively low prevalence in chest pain/discomfort and dyspnea. Similar to SARS, younger children had a less aggressive clinical course, compared with adolescents. While fewer symptoms were observed in children compared to adults, there is not yet sufficient evidence to conclude shorter hospital stay in children.</t>
  </si>
  <si>
    <t>https://onlinelibrary.wiley.com/doi/epdf/10.1002/ppul.24855</t>
  </si>
  <si>
    <t>Leung C.</t>
  </si>
  <si>
    <t>Pediatr Pulmonol</t>
  </si>
  <si>
    <t>10.1002/ppul.24855</t>
  </si>
  <si>
    <t>Impact of COVID-19 on reproductive health and maternity services in low resource countries</t>
  </si>
  <si>
    <t>Purpose: Coronavirus Disease-2019 (COVID-19) is a rapidly evolving pandemic. It is well-known that pregnant women are more susceptible to viral infection due to immune and anatomic factors. Therefore, the viral pandemic might affect the reproductive health and maternity services especially in low-resource countries.
Materials and methods: In this article, we tried to highlight the impact of COVID-19 on reproductive health and maternity health services in low resource countries with emphasis on adapting some of the published best practice recommendations to suit a struggling environment.
Conclusion: Pregnant women residing in low resource countries represent a uniquely vulnerable group in epidemics due to several factors. Maternity services in low resource countries are adapting to provide antenatal and postnatal care amidst a rapidly shifting health system environment due to the COVID-19 pandemic.</t>
  </si>
  <si>
    <t>https://www.tandfonline.com/doi/full/10.1080/13625187.2020.1768527</t>
  </si>
  <si>
    <t>Abdelbadee AY, Abbas AM.</t>
  </si>
  <si>
    <t>Eur J Contracept Reprod Health Care</t>
  </si>
  <si>
    <t>10.1080/13625187.2020.1768527</t>
  </si>
  <si>
    <t>SARS-CoV-2 infection in Spanish children with chronic kidney pathologies</t>
  </si>
  <si>
    <t>Background
There is little information about Coronavirus Disease 2019 (COVID-19) in children with underlying chronic renal pathologies.
Cases report
From March until April 15, 2020, 16 children with chronic renal pathologies were diagnosed with COVID-19 in Spain. Of these, 6 had end-stage kidney disease (ESKD) (3 transplant recipients and 3 on chronic hemodialysis). The severity of symptoms was mild in all the patients, with little radiological involvement. Three patients were asymptomatic. Fever and upper respiratory symptoms were the most frequent findings. Basal glomerular filtration worsened in 3 patients; however, recovery was rapidly achieved with rehydration and drug dose adjustment. In 2 patients diagnosed with steroid-dependent nephrotic syndrome, COVID-19 provoked a disease relapse. None required oxygen therapy, and 7 could be managed as outpatients.
Conclusions
COVID-19 disease appears to have a similar clinical course in children with underlying chronic renal pathologies, even in immunosuppressed cases, as in healthy children of the same age; however, special attention must be paid to fluid management and drug dose adjustment.</t>
  </si>
  <si>
    <t>https://link.springer.com/article/10.1007/s00467-020-04597-1</t>
  </si>
  <si>
    <t>Melgosa M, Madrid A, AlvÃ¡rez O, Lumbreras J, Nieto F, Parada E, Perez-BeltrÃ¡n V; Spanish Pediatric Nephrology Association.</t>
  </si>
  <si>
    <t>Pediatr Nephrol</t>
  </si>
  <si>
    <t>10.1007/s00467-020-04597-1</t>
  </si>
  <si>
    <t>16 (age &gt;18 yrs)</t>
  </si>
  <si>
    <t>Covid-19, Child and Adolescent Mental Health - Croatian (in)experience</t>
  </si>
  <si>
    <t>The Covid-19 pandemic has caused unseen socio-economic changes all over the world, where enormous efforts are being made to preserve lives and maintain functional health systems. A secondary concern is to mitigate the severe economic consequences of the crisis. Different approaches have been adopted with varying outcomes and experiences. But regardless of the different approaches taken, one thing is common for all societies during this pandemic: fear and anxiety. This fear extends from concerns about the present situation, for the health and well-being of family members and loved ones from Covid-19 infection, to fears relating to how long the crisis will last, to the potential economic consequences of the pandemic (perhaps not seen in our lifetimes) and the ultimate fear of future uncertainty. Across the world, health systems are being faced with unprecedented challenges. At their core, these challenges are the same: how to beat Covid-19. Certainly, there are differences in how individual systems are organized and how they address the main issues arising from the pandemic while not forgetting the ongoing healthcare needs of the general population. In this paper, we share some perspectives from Croatia regarding Child and Adolescent Mental Health services (CAMHs) in these extraordinary circumstances. We give our personal insight on deficiencies in Child and Adolescent Mental Health Services prior to the arrival of Covid-19, which have contributed to difficulties in mitigating and managing the ongoing crisis.</t>
  </si>
  <si>
    <t>https://www.cambridge.org/core/journals/irish-journal-of-psychological-medicine/article/covid19-child-and-adolescent-mental-health-croatian-inexperience/C1CDED14F0E07257E1EB1B0E46337AFC</t>
  </si>
  <si>
    <t>Croatia</t>
  </si>
  <si>
    <t>Franic T, Dodig-Curkovic K.</t>
  </si>
  <si>
    <t>10.1017/ipm.2020.55</t>
  </si>
  <si>
    <t>Symptomatic Infants have Higher Nasopharyngeal SARS-CoV-2 Viral Loads but Less Severe Disease than Older Children</t>
  </si>
  <si>
    <t>https://academic.oup.com/cid/advance-article/doi/10.1093/cid/ciaa608/5841161</t>
  </si>
  <si>
    <t>Zachariah P, Halabi KC, Johnson CL, Whitter S, Sepulveda J, Green DA.</t>
  </si>
  <si>
    <t>Clin Infect Dis</t>
  </si>
  <si>
    <t>10.1093/cid/ciaa608</t>
  </si>
  <si>
    <t>Comment on "Beware of Too Aggressive Approach in Children With Acute Abdomen During COVID-19 Outbreak!"</t>
  </si>
  <si>
    <t>https://journals.lww.com/annalsofsurgery/Citation/9000/Comment_on__Beware_of_Too_Aggressive_Approach_in.94513.aspx</t>
  </si>
  <si>
    <t>Switzerland</t>
  </si>
  <si>
    <t>Calinescu AM, Vidal I, Grazioli S, Lacroix L, Wildhaber BE.</t>
  </si>
  <si>
    <t>Ann Surg</t>
  </si>
  <si>
    <t>10.1097/SLA.0000000000004100</t>
  </si>
  <si>
    <t>ACUTE INFLAMMATION AND ELEVATED CARDIAC MARKERS IN A TWO-MONTH-OLD INFANT WITH SEVERE ACUTE RESPIRATORY SYNDROME CORONAVIRUS 2 INFECTION PRESENTING WITH CARDIAC SYMPTOMS</t>
  </si>
  <si>
    <t>Severe acute respiratory syndrome coronavirus 2 infection in children mainly shows a milder course. In complicated cases, it is unknown whether inflammation is predictive of disease severity, as in adults. Moreover, cardiac involvement is anecdotally described. We report the case of a 2-month-old infant with severe acute respiratory syndrome coronavirus 2 infection presenting with fever, tachycardia and elevated interleukin-6, who was diagnosed with myocarditis and treated with immunoglobulins.</t>
  </si>
  <si>
    <t>https://journals.lww.com/pidj/Abstract/9000/ACUTE_INFLAMMATION_AND_ELEVATED_CARDIAC_MARKERS_IN.96157.aspx</t>
  </si>
  <si>
    <t>Giacomet V, Manfredini VA, Meraviglia G, Peri CF, Sala A, Longoni E, Gasperetti A, Stracuzzi M, Mannarino S, Zuccotti GV.</t>
  </si>
  <si>
    <t>10.1097/INF.0000000000002750</t>
  </si>
  <si>
    <t>Lung ultrasound cannot be used to screen for Covid-19 in children</t>
  </si>
  <si>
    <t>https://www.europeanreview.org/article/21145</t>
  </si>
  <si>
    <t>Scheier E, Guri A, Balla U.</t>
  </si>
  <si>
    <t>Eur Rev Med Pharmacol Sci</t>
  </si>
  <si>
    <t>10.26355/eurrev_202005_21145</t>
  </si>
  <si>
    <t>Anesthesia and protection in an emergency cesarean section for pregnant woman infected with a novel coronavirus: case report and literature review</t>
  </si>
  <si>
    <t>An outbreak of novel coronavirus pneumonia occurred worldwide since December 2019, which had been named COVID-19 subsequently. It is extremely transmissive that infection in pregnant women were unavoidable. The delivery process will produce large amount of contaminated media, leaving a challenge for medical personnel to ensure both the safety of the mother and infant and good self-protection. Only rare cases of pregnant women with COVID-19 are available for reference. Here, we report a 30-year-old woman had reverse transcription polymerase chain reaction-confirmed COVID-19 at 36 weeks 2 days of gestation. Significant low and high variability of fetal heart rate baseline and severe variable decelerations were repeated after admission. An emergency cesarean section at 37 weeks 1 day of gestation under combined spinal and epidural anesthesia was performed with strict protection for all personnel. Anesthesia and operation went uneventfully. None of the participants were infected. We can conclude that when confronted with cesarean section in parturient with COVID-19, careful planning and detailed preparation can improve the safety of the mother and infant and reduce the risk of infection for medical staff to help preventing and controlling the epidemic.</t>
  </si>
  <si>
    <t>https://link.springer.com/article/10.1007/s00540-020-02796-6</t>
  </si>
  <si>
    <t>Du Y, Wang L, Wu G, Lei X, Li W, Lv J.</t>
  </si>
  <si>
    <t>J Anesth</t>
  </si>
  <si>
    <t>10.1007/s00540-020-02796-6</t>
  </si>
  <si>
    <t>Ethics Rounds: Benefits and Risks of Visitor Restrictions for Hospitalized Children During the COVID Pandemic</t>
  </si>
  <si>
    <t>https://pediatrics.aappublications.org/content/early/2020/05/15/peds.2020-000786</t>
  </si>
  <si>
    <t>Virani AK, Puls HT, Mitsos R, Longstaff H, Goldman RD, Lantos JD.</t>
  </si>
  <si>
    <t>10.1542/peds.2020-000786</t>
  </si>
  <si>
    <t>Correspondence regarding recently published editorial: 'Will children reveal their secret? The coronavirus dilemma'</t>
  </si>
  <si>
    <t>https://erj.ersjournals.com/content/early/2020/05/13/13993003.01601-2020</t>
  </si>
  <si>
    <t>Ebmeier S, Cunnington AJ.</t>
  </si>
  <si>
    <t>10.1183/13993003.01601-2020</t>
  </si>
  <si>
    <t>Comparative study of the clinical characteristics and epidemiological trend of 244 COVID-19 infected children with or without GI symptoms</t>
  </si>
  <si>
    <t>https://gut.bmj.com/content/early/2020/05/19/gutjnl-2020-321486</t>
  </si>
  <si>
    <t>Xiong XL, Wong KK, Chi SQ, Zhou AF, Tang JQ, Zhou LS, Chung PH, Chua G, Tung K, Wong I, Chui C, Li X, Kwan MY, Wong WH, Ho MH, Chan GC, Cao GQ, Li K, Ip P, Chen P, Tang ST, Tam PK.</t>
  </si>
  <si>
    <t>Gut</t>
  </si>
  <si>
    <t>10.1136/gutjnl-2020-321486</t>
  </si>
  <si>
    <t>244 children (age unspecified)</t>
  </si>
  <si>
    <t>COVID-19 in a pediatric heart transplant recipient: Emergence of donor-specific antibodies</t>
  </si>
  <si>
    <t>https://www.jhltonline.org/article/S1053-2498(20)31532-1/fulltext</t>
  </si>
  <si>
    <t>Russell MR, Halnon NJ, Alejos JC, Salem MM, Reardon LC.</t>
  </si>
  <si>
    <t>J Heart Lung Transplant</t>
  </si>
  <si>
    <t>10.1016/j.healun.2020.04.021</t>
  </si>
  <si>
    <t>The Italian paediatric society raccomandations on children and adolescents extra-domestic activities during the SARS COV-2 emergency phase 2</t>
  </si>
  <si>
    <t>Background
Due to novel coronavirus infection emergency, restricting measures have been imposed in Italy. As well as adults, also children are limited in their daily routine.
Main text
As the lockdown period is expected to end on 3rd May 2020, we discuss the opportunity for children to practice safely recreational or physical activity outdoor.
Conclusion
The Italian Paediatric Society recommends specific recreational and physical activities according to the age of the children and respecting social distancing.</t>
  </si>
  <si>
    <t>https://ijponline.biomedcentral.com/articles/10.1186/s13052-020-00826-3</t>
  </si>
  <si>
    <t>Villani A, Bozzola E, Siani P, Corsello G.</t>
  </si>
  <si>
    <t>Ital J Pediatr</t>
  </si>
  <si>
    <t>10.1186/s13052-020-00826-3</t>
  </si>
  <si>
    <t>Costing of actions to safeguard vulnerable Mexican households with young children from the consequences of COVID-19 social distancing measures</t>
  </si>
  <si>
    <t>COVID-19 has imposed unprecedented challenges to society. As the pandemic evolves, the social distancing measures that have been globally enforced, while essential, are having undesirable socioeconomic side effects particularly among vulnerable populations. In Mexico, families who depend upon informal employment face increased threats to their wellbeing, and households who in addition have young children may face long-term consequences. The Mexican government has not yet taken actions, but a coalition of non-governmental organizations is advocating in partnership with academic institutions for social protection actions such as a cash transfer and basic services subsidies for families with young children, subsisting from the informal sector economy. To facilitate governmental action, we estimated the costs for implementation of these recommendations. The methodology used could be replicated in other countries facing similar challenges.
Background</t>
  </si>
  <si>
    <t>https://equityhealthj.biomedcentral.com/articles/10.1186/s12939-020-01187-3</t>
  </si>
  <si>
    <t>Mexico</t>
  </si>
  <si>
    <t>Vilar-Compte M, PÃ©rez V, Teruel G, Alonso A, PÃ©rez-Escamilla R.</t>
  </si>
  <si>
    <t>Int J Equity Health</t>
  </si>
  <si>
    <t>10.1186/s12939-020-01187-3</t>
  </si>
  <si>
    <t>COVID-19 pneumonia and pregnancy; a systematic review and meta-analysis</t>
  </si>
  <si>
    <t>Background: The new SARS-CoV-2 originated from Wuhan, China is spreading rapidly worldwide. A number of SARS-CoV-2 positive pregnant women have been reported. However, more information is still needed on the pregnancy outcome and the neonates regarding COVID-19 pneumonia.
Material and Methods: A systematic search was done and nine articles on COVID-19 pneumonia and SARS-CoV-2 positive pregnant women were extracted. Some maternal-fetal characteristics were extracted to be included in the meta-analysis.
Results: The present meta-analysis was conducted on 87 SARS-CoV-2 positive pregnant women. Almost 65% of the patients reported a history of exposure to an infected person, 78% suffered from mild or moderate COVID-19, 99.9% had successful termination, 86% had cough, and 68% had fever (p = .022 and p &lt; .001). The overall proportions of vertical transmission, still birth, and neonatal death were zero, 0.002, and, 0.002, respectively (p = 1, p = .86, and p = .89, respectively). The means of the first- and fifth-minute Apgar scores were 8.86 and 9, respectively (p &lt; .001 for both). The confounding role of history of underlying diseases with an estimated overall proportion of 33% (p = .03) resulted in further investigations due to sample size limitation. A natural history of COVID-19 pneumonia in the adult population was presented, as well.
Conclusion: Currently, no evidence of vertical transmission has been suggested at least in late pregnancy. No hazards have been detected for fetuses or neonates. Although pregnant women are at an immunosuppressive state due to the physiological changes during pregnancy, most patients suffered from mild or moderate COVID-19 pneumonia with no pregnancy loss, proposing a similar pattern of the clinical characteristics of COVID-19 pneumonia to that of other adult populations.Background: The new SARS-CoV-2 originated from Wuhan, China is spreading rapidly worldwide. A number of SARS-CoV-2 positive pregnant women have been reported. However, more information is still needed on the pregnancy outcome and the neonates regarding COVID-19 pneumonia.
Material and Methods: A systematic search was done and nine articles on COVID-19 pneumonia and SARS-CoV-2 positive pregnant women were extracted. Some maternal-fetal characteristics were extracted to be included in the meta-analysis.
Results: The present meta-analysis was conducted on 87 SARS-CoV-2 positive pregnant women. Almost 65% of the patients reported a history of exposure to an infected person, 78% suffered from mild or moderate COVID-19, 99.9% had successful termination, 86% had cough, and 68% had fever (p = .022 and p &lt; .001). The overall proportions of vertical transmission, still birth, and neonatal death were zero, 0.002, and, 0.002, respectively (p = 1, p = .86, and p = .89, respectively). The means of the first- and fifth-minute Apgar scores were 8.86 and 9, respectively (p &lt; .001 for both). The confounding role of history of underlying diseases with an estimated overall proportion of 33% (p = .03) resulted in further investigations due to sample size limitation. A natural history of COVID-19 pneumonia in the adult population was presented, as well.
Conclusion: Currently, no evidence of vertical transmission has been suggested at least in late pregnancy. No hazards have been detected for fetuses or neonates. Although pregnant women are at an immunosuppressive state due to the physiological changes during pregnancy, most patients suffered from mild or moderate COVID-19 pneumonia with no pregnancy loss, proposing a similar pattern of the clinical characteristics of COVID-19 pneumonia to that of other adult populations.</t>
  </si>
  <si>
    <t>https://www.tandfonline.com/doi/full/10.1080/14767058.2020.1763952</t>
  </si>
  <si>
    <t>Kasraeian M, Zare M, Vafaei H, Asadi N, Faraji A, Bazrafshan K, Roozmeh S.</t>
  </si>
  <si>
    <t>10.1080/14767058.2020.1763952</t>
  </si>
  <si>
    <t>87 SARS-CoV-2 positive pregnant women</t>
  </si>
  <si>
    <t>Near-term pregnant women's attitude toward, concern about and knowledge of the COVID-19 pandemic</t>
  </si>
  <si>
    <t>Background: COVID-19 is a novel type of the coronavirus family with an incompletely described
clinical course. Little is known about the psychological aspects, particularly for vulnerable populations
including pregnant women.
Objectives: To understand the attitude, concerns, and knowledge of the non-infected pregnant
women toward the COVID-19 outbreak in order to constitute base data for detailed counseling
and to develop targeted messages.
Patients and methods: This cross-sectional survey research presented analysis of prospectively
collected data yielded at a single tertiary “Coronavirus Pandemic Hospital” referral center for a
ten days period following the first confirmed death due to the COVID-19 pandemic in Turkey.
Non-infected women with a confirmed pregnancy over 30th gestational week were consecutively
included. A patient-reported non-validated questionnaire formed by the expert committee
that includes 15 specific questions was used. Non-infected, pregnant women over 30th gestational
week who applied to the outpatient clinic were consecutively included. A total of 213
women were enrolled, 37 were excluded: 7 for being in the first trimester, 3 were illiterate, and
27 were Syrian refugees having difficulties in translation.
Results: A total of 172 pregnant women were included. Overall, four women refused to participate
to the survey (1.9%). The mean age was 27.5 ± 5.3 years. Median gestational week and parity
were 35 ± 11 weeks and 1 ± 2, respectively. Pregnant women were observed to trust the
authorities (65%) and the healthcare staff (92.4%), and their respect was increased (82.5%) during
the outbreak. Majority of the women (87.2%) comply with the self-quarantine rules. Half of
the women (52%) reported that they felt vulnerable and predominantly were concerned (80%).
Approximately one-third of the women constantly keep thinking that they may get infected
(35.5%) or they might get infected during/following the delivery or their baby might get
infected after being born (42%). Half of the women (50%) were reported that they either had
no idea about or think the breastfeeding is not safe during the outbreak. About 45% of the
women were confused or had doubts about if the mode of delivery may be affected by the
pandemic. Greater part of the participants does not know if COVID-19 might cause birth defects
(76%) or preterm birth (64.5%). Counseling flow keys helping pregnant women to overcome
misleads, regarding the COVID-19 outbreak is proposed.
Conclusions: Non-infected pregnant women with a viable pregnancy at near term were
observed to have positive attitude and compliance toward the COVID-19 outbreak and frontline
healthcare staff; increased concern and vulnerability; and restricted knowledge about the pregnancy-
related outcomes. While the clinical evidence was growing rapidly, this data may guide
obstetricians and midwives to perceive what accurate information should be provided to the
pregnant women.</t>
  </si>
  <si>
    <t>https://www.tandfonline.com/doi/full/10.1080/14767058.2020.1763947?tab=permissions&amp;scroll=top</t>
  </si>
  <si>
    <t>Yassa M, Birol P, Yirmibes C, Usta C, Haydar A, Yassa A, Sandal K, Tekin AB, Tug N.</t>
  </si>
  <si>
    <t>10.1080/14767058.2020.1763947</t>
  </si>
  <si>
    <t>172 pregnant women</t>
  </si>
  <si>
    <t>Simulation-guided preparations for the management of suspected or confirmed COVID-19 cases in the obstetric emergency theater</t>
  </si>
  <si>
    <t>Aims: The coronavirus 2019 infection (COVID-19) global outbreak has resulted in unprecedented pressures on health services, the need to prepare for the worst-case scenario, and the need for health experts to utilize their knowledge and expertise to fight this virus. The simulation training objective of this study was to enhance the neonatal, maternity, and anesthetics teams’ preparedness for the management of the emergency delivery of pregnant women with suspected or confirmed COVID-19 infection.
Methods: Three clinical simulation training sessions were conducted in March 2020 at the University Hospital Plymouth, Plymouth, UK. The neonatal, maternity, and anesthetics clinical teams participated in these joint training sessions in the obstetric emergency theater.
Results: Each session lasted for around an hour. Suggestions were discussed and recommendations made. The key changes were: first, floor plan adjustment, increase of the clinical area by converting some offices to clinical spaces, and standard operating procedures for transporting patients; second, enhancement of the efficiency of the communication and coordination between the clinical teams; third, availability of extra support for the staff in the Central Delivery Suite (CDS); and fourth, introduction of a neonatal care pathway to manage neonatal resuscitation in such an emergency.
Conclusions: Collaboration and joint training between the different clinical teams involved in the care of suspected or confirmed COVID-19 patients was proven to be one of the most effective ways of improving performance.</t>
  </si>
  <si>
    <t>https://www.tandfonline.com/doi/full/10.1080/14767058.2020.1765333</t>
  </si>
  <si>
    <t>Irland</t>
  </si>
  <si>
    <t>Muhsen WS, Marshall-Roberts R.</t>
  </si>
  <si>
    <t>10.1080/14767058.2020.1765333</t>
  </si>
  <si>
    <t>Training: simulation scenarios</t>
  </si>
  <si>
    <t>The Relationship between Status at Presentation and Outcomes among Pregnant Women with COVID-19</t>
  </si>
  <si>
    <t>Objective This study was aimed to compare maternal and pregnancy outcomes of symptomatic and asymptomatic pregnant women with novel coronavirus disease 2019 (COVID-19).
Study Design This is a retrospective cohort study of pregnant women with COVID-19. Pregnant women were divided into two groups based on status at admission, symptomatic or asymptomatic. All testing was done by nasopharyngeal swab using polymerase chain reaction (PCR) for severe acute respiratory syndrome-coronavirus-2 (SARS-CoV-2). Initially, nasopharyngeal testing was performed only on women with a positive screen (symptoms or exposure) but subsequently, testing was universally performed on all women admitted to labor and delivery. Chi-square and Wilcoxon's rank-sum tests were used to compare outcomes between groups.
Results Eighty-one patients were tested because of a positive screen (symptoms [n = 60] or exposure only [n = 21]) and 75 patients were universally tested (all asymptomatic). In total, there were 46 symptomatic women and 22 asymptomatic women (tested based on exposure only [n = 12] or as part of universal screening [n = 10]) with confirmed COVID-19. Of symptomatic women (n = 46), 27.3% had preterm delivery and 26.1% needed respiratory support while none of the asymptomatic women (n = 22) had preterm delivery or need of respiratory support (p = 0.007 and 0.01, respectively).
Conclusion Pregnant women who presented with COVID19-related symptoms and subsequently tested positive for COVID-19 have a higher rate of preterm delivery and need for respiratory support than asymptomatic pregnant women. It is important to be particularly rigorous in caring for COVID-19 infected pregnant women who present with symptoms.</t>
  </si>
  <si>
    <t>https://www.thieme-connect.de/products/ejournals/html/10.1055/s-0040-1712164</t>
  </si>
  <si>
    <t>London V, McLaren R Jr, Atallah F, Cepeda C, McCalla S, Fisher N, Stein JL, Haberman S, Minkoff H.</t>
  </si>
  <si>
    <t>10.1055/s-0040-1712164</t>
  </si>
  <si>
    <t>81 + 75</t>
  </si>
  <si>
    <t>Severe COVID-19 in a pregnant patient admitted to hospital in Wuhan</t>
  </si>
  <si>
    <t>In December 2019, an outbreak of a novel coronavirus, severe acute respiratory syndrome coronavirus 2 (SARS‐CoV‐2) began in Wuhan, Hubei Province, China. This virus strain causes the respiratory illness coronavirus disease 2019 (COVID‐19). Despite significant research efforts in this field, there is limited data on COVID‐19 in pregnancy. This article presents a case of a pregnant woman from Wuhan infected with SARS‐CoV‐2, including her symptoms, pregnancy outcome, and treatment strategy.</t>
  </si>
  <si>
    <t>https://obgyn.onlinelibrary.wiley.com/doi/epdf/10.1002/ijgo.13232</t>
  </si>
  <si>
    <t>Yu Y, Fan C, Bian J, Shen Y.</t>
  </si>
  <si>
    <t>10.1002/ijgo.13232</t>
  </si>
  <si>
    <t>Expert recommendations for the care of newborns of mothers with COVID-19</t>
  </si>
  <si>
    <t>This article presents expert recommendations for assisting newborn children of mothers with suspected or diagnosed coronavirus disease 2019 &lt;/mac_aq&gt;(COVID-19). The consensus was developed by five experts with an average of 20 years of experience in neonatal intensive care working at a reference university hospital in Brazil for the care of pregnant women and newborns with suspected or confirmed COVID-19.
Despite the lack of scientific evidence regarding the potential for viral transmission to their fetus in pregnant mothers diagnosed with or suspected of COVID-19, it is important to elaborate the lines of care by specialists from hospitals caring for suspected and confirmed COVID-19 cases to guide multidisciplinary teams and families diagnosed with the disease or involved in the care of pregnant women and newborns in this context. Multidisciplinary teams must be attentive to the signs and symptoms of COVID-19 so that decision-making is oriented and assertive for the management of the mother and newborn in both the hospital setting and at hospital discharge.</t>
  </si>
  <si>
    <t>https://www.scielo.br/scielo.php?script=sci_abstract&amp;pid=S1807-59322020000100411&amp;lng=en&amp;nrm=iso</t>
  </si>
  <si>
    <t>Carvalho WB, Gibelli MABC, Krebs VLJ, Calil VMLT, Johnston C.</t>
  </si>
  <si>
    <t>Clinics (Sao Paulo)</t>
  </si>
  <si>
    <t>10.6061/clinics/2020/e1932</t>
  </si>
  <si>
    <t>The Role of Lung Ultrasound in Diagnosis and Follow-Up of Children With Coronavirus Disease 2019</t>
  </si>
  <si>
    <t>https://journals.lww.com/pccmjournal/Citation/9000/The_Role_of_Lung_Ultrasound_in_Diagnosis_and.98042.aspx</t>
  </si>
  <si>
    <t>Musolino AM, Supino MC.</t>
  </si>
  <si>
    <t>10.1097/PCC.0000000000002436</t>
  </si>
  <si>
    <t>Pediatric Life-Threatening Coronavirus Disease 2019 With Myocarditis</t>
  </si>
  <si>
    <t>We report the case of a pediatric life-threatening coronavirus disease 2019 who presented as myocarditis with heart failure. Clinicians should be aware of this severe presentation of the disease in children, possibly linked to an exaggerated inflammatory host immune response to severe acute respiratory syndrome coronavirus 2.</t>
  </si>
  <si>
    <t>https://journals.lww.com/pidj/Abstract/9000/Pediatric_Life_Threatening_Coronavirus_Disease.96160.aspx</t>
  </si>
  <si>
    <t>Oberweis ML, Codreanu A, Boehm W, Olivier D, Pierron C, Tsobo C, Kohnen M, Abdelrahman TT, Nguyen NT, Wagner K, de la Fuente Garcia I.</t>
  </si>
  <si>
    <t>10.1097/INF.0000000000002744</t>
  </si>
  <si>
    <t>Several neonates reported positive for COVID-19</t>
  </si>
  <si>
    <t>https://www.tandfonline.com/doi/full/10.1080/23744235.2020.1762920</t>
  </si>
  <si>
    <t>Jones J, Jones S, Jones V.</t>
  </si>
  <si>
    <t>Infect Dis (Lond)</t>
  </si>
  <si>
    <t>10.1080/23744235.2020.1762920</t>
  </si>
  <si>
    <t>13 neonates</t>
  </si>
  <si>
    <t>Are Children Most of the Submerged Part of SARS-CoV-2 Iceberg?</t>
  </si>
  <si>
    <t>https://www.frontiersin.org/articles/10.3389/fped.2020.00213/full</t>
  </si>
  <si>
    <t>Passanisi S, Lombardo F, Salzano G, Pajno GB.</t>
  </si>
  <si>
    <t>Front Pediatr</t>
  </si>
  <si>
    <t>10.3389/fped.2020.00213</t>
  </si>
  <si>
    <t>Current Scenario of COVID-19 in Pediatric Age Group and Physiology of Immune and Thymus response</t>
  </si>
  <si>
    <t>COVID-19 pandemic caused by SARS-CoV-2, continues to manifest with severe acute respiratory syndrome among the adults, however, it offers a convincing indication of less severity and fatality in pediatric age group (0–18 years). The current trend suggests that children may get infected but are less symptomatic with less fatality, which is concordant to earlier epidemic outbreaks of SARS-CoV and MERS-CoV, in 2002 and 2012, respectively. According to the available data, children appear to be at lower risk for COVID-19, as adults constitute for maximum number of the confirmed cases (308,592) and deaths (13,069) as on 22nd March (https://www.worldometers.info/coronavirus). However, rapid publications and information of the adult patients with COVID-19 is in progress and published, on the contrary, almost no comprehensive data or discussion about the COVID-19 in children is available. Therefore, in this review, we outline the epidemiology, clinical symptoms, diagnosis, treatment, prevention, possible immune response and role of thymus in children to combat the COVID-19 outbreak.</t>
  </si>
  <si>
    <t>https://www.sciencedirect.com/science/article/pii/S1319562X20301923</t>
  </si>
  <si>
    <t>Saudi Arabia</t>
  </si>
  <si>
    <t>Rehman S, Majeed T, Azam Ansari M, Ali U, Sabit H, Al-Suhaimi EA.</t>
  </si>
  <si>
    <t>Saudi J Biol Sci</t>
  </si>
  <si>
    <t>10.1016/j.sjbs.2020.05.024</t>
  </si>
  <si>
    <t>Prenatal Care Redesign: Creating Flexible Maternity Care Models Through Virtual Care</t>
  </si>
  <si>
    <t>Each year, over 98% of the almost 4 million pregnant patients in the United States receive prenatal care—a crucial preventive service to improve outcomes for moms and babies. National guidelines currently recommend 12-14 in-person prenatal visits, a schedule unchanged since 1930. In scrutinizing the standard prenatal visit schedule, it quickly becomes clear that prenatal care is overdue for a redesign. We have strong evidence of the benefit of many prenatal services, like screening for gestational diabetes and maternal vaccination. Yet how to deliver these services is much less clear. Studies of prenatal services consistently demonstrate such care can be delivered in fewer than 14 visits, and that we do not need to provide all maternity services in person. Telemedicine has emerged as a promising care delivery option for patients seeking greater flexibility, and early trials leveraging virtual care and remote monitoring have shown positive maternal and fetal outcomes with high patient satisfaction.
Our institution has worked for the past year on a new prenatal care pathway. Our initial work assessed the literature, elicited patient perspectives, and captured the insights of experts in patient-centered care delivery. Two key principles emerged to inform prenatal care redesign: 1) design care delivery around essential services, using in-person care for services that cannot be delivered remotely and offering video visits for other essential services; and 2) create flexible services for anticipatory guidance and psychosocial support that allow patients to tailor support to meet their needs through opt-in programs. The rise of COVID-19 prompted us to extend this early work and rapidly implement a redesigned prenatal care pathway. In this paper, we outline our experience rapidly transitioning prenatal care to a new model with 4 in-person visits, 1 ultrasound visit, and 4 virtual visits (the 4-1-4 prenatal plan). We then explore how lessons from this implementation can inform patient-centered prenatal care redesign during and beyond the COVID-19 pandemic.</t>
  </si>
  <si>
    <t>https://www.ajog.org/article/S0002-9378(20)30556-1/abstract</t>
  </si>
  <si>
    <t>Peahl AF, Smith RD, Moniz MH.</t>
  </si>
  <si>
    <t>10.1016/j.ajog.2020.05.029</t>
  </si>
  <si>
    <t>The management of the outbreak of acral skin manifestations in asymptomatic children during COVID-19 era</t>
  </si>
  <si>
    <t>https://onlinelibrary.wiley.com/doi/epdf/10.1111/dth.13617</t>
  </si>
  <si>
    <t>Mastrolonardo M, Romita P, Bonifazi E, Giuffrida R, Lotti T, Foti C, Bonamonte D.</t>
  </si>
  <si>
    <t>10.1111/dth.13617</t>
  </si>
  <si>
    <t>38 (only 2 are U5)</t>
  </si>
  <si>
    <t>Fatal outcome of COVID-19 disease in a 5-month infant with comorbidities</t>
  </si>
  <si>
    <t>https://www.revespcardiol.org/en-fatal-outcome-covid-19-disease-in-avance-S1885585720301729</t>
  </si>
  <si>
    <t>Climent FJ, Calvo C, GarcÃ­a-Guereta L, RodrÃ­guez-Ãlvarez D, Buitrago NM, PÃ©rez-MartÃ­nez A.</t>
  </si>
  <si>
    <t>Rev Esp Cardiol (Engl Ed)</t>
  </si>
  <si>
    <t>10.1016/j.rec.2020.04.011</t>
  </si>
  <si>
    <t>1, 5-MO infant</t>
  </si>
  <si>
    <t>Specific Considerations for Pediatric, Fetal, and Congenital Heart Disease Patients and Echocardiography Service Providers during the 2019 Novel Coronavirus Outbreak: Council on Pediatric and Congenital Heart Disease Supplement to the Statement of the American Society of Echocardiography: Endorsed by the Society of Pediatric Echocardiography and the Fetal Heart Society</t>
  </si>
  <si>
    <t>https://www.ncbi.nlm.nih.gov/pmc/articles/PMC7144602/</t>
  </si>
  <si>
    <t>Barker P.C.A., Lewin M.B., Donofrio M.T., Altman C.A., Ensing G.J., Arya B., Swaminathan M.</t>
  </si>
  <si>
    <t>10.1016/j.echo.2020.04.005</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</si>
  <si>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</si>
  <si>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</si>
  <si>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</si>
  <si>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</si>
  <si>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Exclusion criteria: Age &lt;16 years_x000D_&lt;br&gt;Miscarriage &lt;20 weeks pregnancy</t>
  </si>
  <si>
    <t>Rate of influenza vaccination in women giving birth at greater than 20 weeks gestation&lt;br&gt;Data extracted from medical record system and validated with batch number of actual vaccination[Birth of baby]</t>
  </si>
  <si>
    <t>https://anzctr.org.au/ACTRN12620000593932.aspx</t>
  </si>
  <si>
    <t>Purpose: Natural history;Duration: Cross-sectional;Selection: Convenience sample;Timing: Both;</t>
  </si>
  <si>
    <t>Professor Julie Quinlivan</t>
  </si>
  <si>
    <t>ACTRN12620000593932</t>
  </si>
  <si>
    <t>Maternal-Foetal Transmission of COVID-19</t>
  </si>
  <si>
    <t xml:space="preserve">Pregnant women/CU5 </t>
  </si>
  <si>
    <t>Diagnostic Test: Diagnosis of SARS-Cov2 by RT-PCR and : IgG, Ig M derologies in the amniotoc fluid, the blood cord and the placenta</t>
  </si>
  <si>
    <t xml:space="preserve">_x000D_&lt;br&gt;        Inclusion Criteria:_x000D_&lt;br&gt;_x000D_&lt;br&gt;          -  All pregnant women SARS-Cov-2 positive during the pregnancy_x000D_&lt;br&gt;_x000D_&lt;br&gt;          -  Informed consent obtained_x000D_&lt;br&gt;_x000D_&lt;br&gt;          -  18 years to 48 years_x000D_&lt;br&gt;_x000D_&lt;br&gt;        Exclusion Criteria:_x000D_&lt;br&gt;_x000D_&lt;br&gt;          -  Pregnant women without SARS-Cov-2 infection ( PCR test and or serologies negatives)_x000D_&lt;br&gt;_x000D_&lt;br&gt;          -  curatorship patients._x000D_&lt;br&gt;_x000D_&lt;br&gt;          -  Refusal to participate to the study_x000D_&lt;br&gt;      </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</si>
  <si>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</si>
  <si>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</si>
  <si>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</si>
  <si>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</si>
  <si>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</si>
  <si>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</si>
  <si>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</si>
  <si>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 xml:space="preserve">_x000D_&lt;br&gt;        Inclusion Criteria:_x000D_&lt;br&gt;_x000D_&lt;br&gt;          -  &gt;18 years-old_x000D_&lt;br&gt;_x000D_&lt;br&gt;          -  Pregnant women admitted to obstetric units (Labor and Delivery, Antepartum High Risk_x000D_&lt;br&gt;             Pregnancy, pre-operative obstetric related surgeries as Cesarean or Cerclage) of Inova_x000D_&lt;br&gt;             Health System hospitals_x000D_&lt;br&gt;_x000D_&lt;br&gt;        Exclusion Criteria:_x000D_&lt;br&gt;_x000D_&lt;br&gt;        - Pregnant women not tested for COVID-19_x000D_&lt;br&gt;      </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</si>
  <si>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</si>
  <si>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</si>
  <si>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</si>
  <si>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</si>
  <si>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</si>
  <si>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</si>
  <si>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 xml:space="preserve">_x000D_&lt;br&gt;        Inclusion Criteria:_x000D_&lt;br&gt;_x000D_&lt;br&gt;          -  pregnant woman_x000D_&lt;br&gt;_x000D_&lt;br&gt;          -  diagnosed with Sars Cov-2 during pregnancy_x000D_&lt;br&gt;_x000D_&lt;br&gt;          -  singleton or twin pregnancy_x000D_&lt;br&gt;_x000D_&lt;br&gt;          -  informed consent_x000D_&lt;br&gt;_x000D_&lt;br&gt;        Exclusion Criteria:_x000D_&lt;br&gt;_x000D_&lt;br&gt;          -  virological or serological samples not done the day of delivery_x000D_&lt;br&gt;      </t>
  </si>
  <si>
    <t>Vrological profile of newborns.;Immunological profile of newborns.</t>
  </si>
  <si>
    <t>https://clinicaltrials.gov/show/NCT04402918</t>
  </si>
  <si>
    <t>Centre Hospitalier Universitaire de Besancon</t>
  </si>
  <si>
    <t>NCT04402918</t>
  </si>
  <si>
    <t>Pregnat women</t>
  </si>
  <si>
    <t>Inclusion criteria: Pregnant women who tested positive on SARS-CoV-2, regardless of the presence or absence of any clinical symptoms</t>
  </si>
  <si>
    <t>Exclusion criteria: Women &lt;18 years old</t>
  </si>
  <si>
    <t>&lt;br&gt;                        Randomized: No, &lt;br&gt;                        Masking: None, &lt;br&gt;                        Control: Not applicable, &lt;br&gt;                        Group: undefined, &lt;br&gt;                        Type: Single arm&lt;br&gt;</t>
  </si>
  <si>
    <t>Phase II ,III Randomized Double Blind Parallel Arms Clinical Trial of Potential Role of Gum Arabic ( Acacia Senegal) as Immunomodulatory Agent Among COVID 19 Patients in Sudan</t>
  </si>
  <si>
    <t>Dietary Supplement: Acacia Senegal;Dietary Supplement: Pectin</t>
  </si>
  <si>
    <t xml:space="preserve">_x000D_&lt;br&gt;        Inclusion Criteria:_x000D_&lt;br&gt;_x000D_&lt;br&gt;          -  COVID 19 infected as proved by real time PCR (polymerase chain reaction) .( newly_x000D_&lt;br&gt;             diagnosed)_x000D_&lt;br&gt;_x000D_&lt;br&gt;        Exclusion Criteria:_x000D_&lt;br&gt;_x000D_&lt;br&gt;          -  Intubated patients on parental treatment_x000D_&lt;br&gt;      </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</si>
  <si>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</si>
  <si>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</si>
  <si>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</si>
  <si>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</si>
  <si>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</si>
  <si>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</si>
  <si>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</si>
  <si>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</si>
  <si>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</si>
  <si>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 xml:space="preserve">_x000D_&lt;br&gt;        Inclusion Criteria:_x000D_&lt;br&gt;_x000D_&lt;br&gt;          -  Confirmed SARS-CoV-2 (COVID-19) infection by a positive test result with SSC-2 score&gt;_x000D_&lt;br&gt;             5_x000D_&lt;br&gt;_x000D_&lt;br&gt;          -  Patients admitted in Corona center of Mayo Hospital_x000D_&lt;br&gt;_x000D_&lt;br&gt;        Exclusion Criteria:_x000D_&lt;br&gt;_x000D_&lt;br&gt;          -  Participants not giving consent._x000D_&lt;br&gt;_x000D_&lt;br&gt;          -  Pregnant and lactating females._x000D_&lt;br&gt;_x000D_&lt;br&gt;          -  History of allergy to any drug being administered in this study_x000D_&lt;br&gt;_x000D_&lt;br&gt;          -  Severely terminally ill patients_x000D_&lt;br&gt;_x000D_&lt;br&gt;          -  Patients on Nil Per Oral_x000D_&lt;br&gt;      </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</si>
  <si>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</si>
  <si>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</si>
  <si>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</si>
  <si>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</si>
  <si>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</si>
  <si>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</si>
  <si>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</si>
  <si>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</si>
  <si>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</si>
  <si>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</si>
  <si>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</si>
  <si>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</si>
  <si>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</si>
  <si>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</si>
  <si>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</si>
  <si>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 xml:space="preserve">Inclusion criteria: 1. In accordance with the diagnostic criteria of suboptimal health status, health, and any disease of the disease; _x000D_&lt;br&gt;2. Gender unlimited, age unlimited;_x000D_&lt;br&gt;3. The subjects were informed and voluntarily signed the informed consent. </t>
  </si>
  <si>
    <t xml:space="preserve">Exclusion criteria: 1. Subjects who are taking part in other drugs clinical trials; _x000D_&lt;br&gt;2. Volunteers whom researchers believe not suitable for the clinical trail with other reasons; _x000D_&lt;br&gt;3. Hereditary disease; </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</si>
  <si>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</si>
  <si>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</si>
  <si>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</si>
  <si>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</si>
  <si>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</si>
  <si>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</si>
  <si>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Gold Standard:1. Real-time RT-PCR of respiratory tract or blood samples was positive for the SARS-Cov-2;&lt;br&gt;2.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</si>
  <si>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included:_x000D_&lt;br&gt;(1) suspected covid-19 cases, cases released from isolation and discharged from hospital, and confirmed covid-19 cases with negative previous tests;_x000D_&lt;br&gt;(2)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</si>
  <si>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polluters;_x000D_&lt;br&gt;Statistics found that before any lack of original record the required information to a clinical study of cases, any doubt exists not sure the operation of the samples.</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</si>
  <si>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</si>
  <si>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</si>
  <si>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</si>
  <si>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</si>
  <si>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</si>
  <si>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</si>
  <si>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</si>
  <si>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</si>
  <si>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</si>
  <si>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</si>
  <si>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</si>
  <si>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</si>
  <si>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</si>
  <si>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</si>
  <si>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 xml:space="preserve">_x000D_&lt;br&gt;        Inclusion Criteria:_x000D_&lt;br&gt;_x000D_&lt;br&gt;          1. Persons over 1 years of age._x000D_&lt;br&gt;_x000D_&lt;br&gt;          2. .Meet COVID-19 confirmed case intradomestic contact definition:_x000D_&lt;br&gt;_x000D_&lt;br&gt;               1. Living in the same home as the patient with SARS-CoV-2 PCR test detected_x000D_&lt;br&gt;                  (nasopharyngeal and/or oropharyngeal swab) performed in the Acute Respiratory_x000D_&lt;br&gt;                  Infection Diagnostic Unit._x000D_&lt;br&gt;_x000D_&lt;br&gt;               2. Living in the same home as the patient with a PCR test for SARS-CoV-2_x000D_&lt;br&gt;                  Indeterminate (nasopharyngeal and/or oropharyngeal swab) performed in the Acute_x000D_&lt;br&gt;                  Respiratory Infection Diagnostic Unit and that the initial patient has positive_x000D_&lt;br&gt;                  IgM/IgG serology for SARS-CoV-2._x000D_&lt;br&gt;_x000D_&lt;br&gt;          3. .Informed Consent._x000D_&lt;br&gt;_x000D_&lt;br&gt;        Exclusion Criteria:_x000D_&lt;br&gt;_x000D_&lt;br&gt;          1. .Have fever, cough, pharyngeal pain or clinically have symptoms compatible with_x000D_&lt;br&gt;             COVID-19 at the time of recruitment._x000D_&lt;br&gt;_x000D_&lt;br&gt;          2. .Autoimmune disease, cancer, neutropenia._x000D_&lt;br&gt;_x000D_&lt;br&gt;          3. .Under 1 years of age._x000D_&lt;br&gt;_x000D_&lt;br&gt;          4. .Patients who, in the investigator's opinion, should be excluded from the research_x000D_&lt;br&gt;             protocol._x000D_&lt;br&gt;      </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</si>
  <si>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</si>
  <si>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</si>
  <si>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</si>
  <si>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</si>
  <si>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</si>
  <si>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</si>
  <si>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 xml:space="preserve">_x000D_&lt;br&gt;        Inclusion Criteria:_x000D_&lt;br&gt;_x000D_&lt;br&gt;          -  Age &gt;=1 year (as children &lt;1 year may not be able to take oral probiotics)_x000D_&lt;br&gt;_x000D_&lt;br&gt;          -  Household contact of someone diagnosed with COVID-19_x000D_&lt;br&gt;_x000D_&lt;br&gt;          -  Willingness to stop taking other probiotics or to not take any other probiotic while_x000D_&lt;br&gt;             on LGG/placebo (taking a probiotic at the time of screening will not be considered a_x000D_&lt;br&gt;             reason for exclusion. However, subjects will be asked to stop taking their probiotic_x000D_&lt;br&gt;             if they enroll on the study)._x000D_&lt;br&gt;_x000D_&lt;br&gt;          -  Access to e-mail/internet to complete electronic consent via REDCap_x000D_&lt;br&gt;_x000D_&lt;br&gt;        Exclusion Criteria:_x000D_&lt;br&gt;_x000D_&lt;br&gt;          -  Symptoms of COVID-19 at enrollment, including:_x000D_&lt;br&gt;_x000D_&lt;br&gt;               -  Fever_x000D_&lt;br&gt;_x000D_&lt;br&gt;               -  Respiratory symptoms_x000D_&lt;br&gt;_x000D_&lt;br&gt;               -  GI symptoms_x000D_&lt;br&gt;_x000D_&lt;br&gt;               -  Anosmia_x000D_&lt;br&gt;_x000D_&lt;br&gt;               -  Ageusia -&gt;7 days since original patient associated with household contact was_x000D_&lt;br&gt;                  diagnosed with COVID-19_x000D_&lt;br&gt;_x000D_&lt;br&gt;          -  Taking hydroxychloroquine or remdesevir for any reason (as this would have the_x000D_&lt;br&gt;             potential to decrease the expected rate of COVID-19 in this population and affect our_x000D_&lt;br&gt;             power and sample size calculations)_x000D_&lt;br&gt;_x000D_&lt;br&gt;          -  Enrolled in a COVID-19 prophylaxis study (as this would have the potential to decrease_x000D_&lt;br&gt;             the expected rate of COVID-19 in this population and affect our power and sample size_x000D_&lt;br&gt;             calculations)_x000D_&lt;br&gt;_x000D_&lt;br&gt;          -  Any medical condition that would prevent taking oral probiotics or increase risks_x000D_&lt;br&gt;             associated with probiotics including but not limited to:_x000D_&lt;br&gt;_x000D_&lt;br&gt;               -  Inability to swallow/aspiration risk and no other methods of delivery (e.g., no_x000D_&lt;br&gt;                  G/J tube)_x000D_&lt;br&gt;_x000D_&lt;br&gt;               -  Increased infection risk due to immunosuppression due to:_x000D_&lt;br&gt;_x000D_&lt;br&gt;                    -  Chronic immunosuppressive medication_x000D_&lt;br&gt;_x000D_&lt;br&gt;                    -  Prior organ or hematopoietic stem cell transplant_x000D_&lt;br&gt;_x000D_&lt;br&gt;                    -  Known neutropenia (ANC &lt;500 cells/ul)_x000D_&lt;br&gt;_x000D_&lt;br&gt;                    -  HIV and CD4 &lt;200 cells/ul_x000D_&lt;br&gt;_x000D_&lt;br&gt;               -  Increased infection risk due to endovascular due to:_x000D_&lt;br&gt;_x000D_&lt;br&gt;                    -  Rheumatic heart disease_x000D_&lt;br&gt;_x000D_&lt;br&gt;                    -  Congenital heart defect,_x000D_&lt;br&gt;_x000D_&lt;br&gt;                    -  Mechanical heart valves_x000D_&lt;br&gt;_x000D_&lt;br&gt;                    -  Endocarditis_x000D_&lt;br&gt;_x000D_&lt;br&gt;                    -  Endovascular grafts_x000D_&lt;br&gt;_x000D_&lt;br&gt;                    -  Permanent endovascular devices such as permanent (not short-term)_x000D_&lt;br&gt;                       hemodialysis catheters, pacemakers, or defibrillators_x000D_&lt;br&gt;_x000D_&lt;br&gt;               -  Increased infection risk due to mucosal gastrointestinal due to:_x000D_&lt;br&gt;_x000D_&lt;br&gt;                    -  Gastroesophageal or intestinal injury, including active bleeding_x000D_&lt;br&gt;      </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</si>
  <si>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</si>
  <si>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</si>
  <si>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</si>
  <si>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</si>
  <si>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</si>
  <si>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</si>
  <si>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</si>
  <si>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 xml:space="preserve">_x000D_&lt;br&gt;        Inclusion Criteria:_x000D_&lt;br&gt;_x000D_&lt;br&gt;          -  Adults aged 18 or older (group 4)_x000D_&lt;br&gt;_x000D_&lt;br&gt;          -  Adults aged 56 or older (groups 1 and 2)_x000D_&lt;br&gt;_x000D_&lt;br&gt;          -  Children aged 5-12 inclusive (group 3)_x000D_&lt;br&gt;_x000D_&lt;br&gt;          -  Able and willing (in the Investigator's opinion) to comply with all study_x000D_&lt;br&gt;             requirements._x000D_&lt;br&gt;_x000D_&lt;br&gt;          -  Willing to allow the investigators to discuss the volunteer's medical history with_x000D_&lt;br&gt;             their General Practitioner and access all medical records when relevant to study_x000D_&lt;br&gt;             procedures._x000D_&lt;br&gt;_x000D_&lt;br&gt;          -  For females of childbearing potential only, willingness to practice continuous_x000D_&lt;br&gt;             effective contraception (see below) during the study and a negative pregnancy test on_x000D_&lt;br&gt;             the day(s) of screening and vaccination._x000D_&lt;br&gt;_x000D_&lt;br&gt;          -  Agreement to refrain from blood donation during the course of the study._x000D_&lt;br&gt;_x000D_&lt;br&gt;          -  Provide written informed consent._x000D_&lt;br&gt;_x000D_&lt;br&gt;          -  Parent/Guardian provides informed consent_x000D_&lt;br&gt;_x000D_&lt;br&gt;        Exclusion Criteria:_x000D_&lt;br&gt;_x000D_&lt;br&gt;          -  Current or planned participation in other clinical trial of an investigational_x000D_&lt;br&gt;             medicinal product_x000D_&lt;br&gt;_x000D_&lt;br&gt;          -  Prior receipt of any vaccines (licensed or investigational) =30 days before enrolment_x000D_&lt;br&gt;_x000D_&lt;br&gt;          -  Planned receipt of any vaccine other than the study intervention within 30 days before_x000D_&lt;br&gt;             and after each study vaccination._x000D_&lt;br&gt;_x000D_&lt;br&gt;          -  Prior receipt of an investigational or licensed vaccine likely to impact on_x000D_&lt;br&gt;             interpretation of the trial data (e.g. Adenovirus vectored vaccines, any coronavirus_x000D_&lt;br&gt;             vaccines)._x000D_&lt;br&gt;_x000D_&lt;br&gt;          -  Administration of immunoglobulins and/or any blood products within the three months_x000D_&lt;br&gt;             preceding the planned administration of the vaccine candidate._x000D_&lt;br&gt;_x000D_&lt;br&gt;          -  Any confirmed or suspected immunosuppressive or immunodeficient state, including HIV_x000D_&lt;br&gt;             infection; asplenia; recurrent severe infections and chronic use (more than 14 days)_x000D_&lt;br&gt;             immunosuppressant medication within the past 6 months (topical steroids are allowed)._x000D_&lt;br&gt;_x000D_&lt;br&gt;          -  History of allergic disease or reactions likely to be exacerbated by any component of_x000D_&lt;br&gt;             ChAdOx1 nCoV-19 or MenACWY_x000D_&lt;br&gt;_x000D_&lt;br&gt;          -  Any history of hereditary angioedema or idiopathic angioedema._x000D_&lt;br&gt;_x000D_&lt;br&gt;          -  Any history of anaphylaxis._x000D_&lt;br&gt;_x000D_&lt;br&gt;          -  Pregnancy, lactation or willingness/intention to become pregnant during the study._x000D_&lt;br&gt;_x000D_&lt;br&gt;          -  Current diagnosis of or treatment for cancer (except basal cell carcinoma of the skin_x000D_&lt;br&gt;             and cervical carcinoma in situ)._x000D_&lt;br&gt;_x000D_&lt;br&gt;          -  History of serious psychiatric condition likely to affect participation in the study._x000D_&lt;br&gt;_x000D_&lt;br&gt;          -  Bleeding disorder (e.g. factor deficiency, coagulopathy or platelet disorder), or_x000D_&lt;br&gt;             prior history of significant bleeding or bruising following IM injections or_x000D_&lt;br&gt;             venepuncture._x000D_&lt;br&gt;_x000D_&lt;br&gt;          -  Suspected or known current alcohol abuse as defined by an alcohol intake of greater_x000D_&lt;br&gt;             than 42 units every week._x000D_&lt;br&gt;_x000D_&lt;br&gt;          -  Suspected or known injecting drug abuse in the 5 years preceding enrolment._x000D_&lt;br&gt;_x000D_&lt;br&gt;          -  Any other significant disease, disorder or finding which may significantly increase_x000D_&lt;br&gt;             the risk to the volunteer because of participation in the study, affect the ability of_x000D_&lt;br&gt;             the volunteer to participate in the study or impair interpretation of the study data._x000D_&lt;br&gt;_x000D_&lt;br&gt;          -  History of laboratory confirmed COVID-19._x000D_&lt;br&gt;_x000D_&lt;br&gt;          -  New onset of fever or a cough or shortness of breath since February 2020_x000D_&lt;br&gt;_x000D_&lt;br&gt;          -  Those who have been at high risk of exposure before enrolment, including but not_x000D_&lt;br&gt;             limited to: close contacts of confirmed COVID-19 cases, anyone who had to self-isolate_x000D_&lt;br&gt;             as a result of a symptomatic household member, frontline healthcare professionals_x000D_&lt;br&gt;             working in A&amp;E, ICU and other higher risk areas and significant exposure associated_x000D_&lt;br&gt;             with travel abroad to high incidence areas since January 2020._x000D_&lt;br&gt;_x000D_&lt;br&gt;          -  Continuous use of anticoagulants, such as coumarins and related anticoagulants (i.e._x000D_&lt;br&gt;             warfarin) or novel oral anticoagulants (i.e. apixaban, rivaroxaban, dabigatran and_x000D_&lt;br&gt;             edoxaban) Additional Exclusion criteria to Groups 1 and 2_x000D_&lt;br&gt;_x000D_&lt;br&gt;          -  Chronic respiratory disease, including asthma_x000D_&lt;br&gt;_x000D_&lt;br&gt;          -  Severe and/or uncontrolled cardiovascular disease, gastrointestinal disease, liver_x000D_&lt;br&gt;             disease, renal disease, endocrine disorder and neurological illness (mild well_x000D_&lt;br&gt;             controlled comorbidities are allowed)_x000D_&lt;br&gt;_x000D_&lt;br&gt;          -  Seriously overweight (BMI=40 Kg/m2)_x000D_&lt;br&gt;_x000D_&lt;br&gt;          -  History of auto-immune disease_x000D_&lt;br&gt;_x000D_&lt;br&gt;        Additional Exclusion Criteria to Group 3_x000D_&lt;br&gt;_x000D_&lt;br&gt;          -  Chronic medical conditions such as chronic lung disease, chronic liver disease,_x000D_&lt;br&gt;             chronic renal failure, chronic heart disease, congenital genetic syndromes (e.g._x000D_&lt;br&gt;             Trisomy 21)_x000D_&lt;br&gt;_x000D_&lt;br&gt;          -  Fulfil any of the contraindications to vaccination as specified in The Green Book_x000D_&lt;br&gt;_x000D_&lt;br&gt;        Re-vaccination exclusion criteria (two-dose groups only)_x000D_&lt;br&gt;_x000D_&lt;br&gt;          -  Anaphylactic reaction following administration of vaccine_x000D_&lt;br&gt;_x000D_&lt;br&gt;          -  Pregnancy_x000D_&lt;br&gt;      </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</si>
  <si>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</si>
  <si>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</si>
  <si>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</si>
  <si>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</si>
  <si>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</si>
  <si>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</si>
  <si>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 xml:space="preserve">_x000D_&lt;br&gt;        Inclusion Criteria:_x000D_&lt;br&gt;_x000D_&lt;br&gt;          -  ICU admission for pneumonia complicated by respiratory failure._x000D_&lt;br&gt;_x000D_&lt;br&gt;          -  RT-PCR (or equivalent) confirmed COVID-19 infection._x000D_&lt;br&gt;_x000D_&lt;br&gt;          -  Intubated and on mechanical ventilation within 48 hours of initiation of mechanical_x000D_&lt;br&gt;             ventilation._x000D_&lt;br&gt;_x000D_&lt;br&gt;          -  Age = 3 years of age._x000D_&lt;br&gt;_x000D_&lt;br&gt;        Exclusion Criteria:_x000D_&lt;br&gt;_x000D_&lt;br&gt;          -  Allergy or known intolerance to Pulmozyme or Chinese Hamster Ovary cell products_x000D_&lt;br&gt;_x000D_&lt;br&gt;          -  History of moderate to severe asthma, cystic fibrosis, or severe COPD (baseline FEV1 =_x000D_&lt;br&gt;             40% predicted)_x000D_&lt;br&gt;_x000D_&lt;br&gt;          -  Active malignancy other than basal cell melanoma or in situ breast cancer_x000D_&lt;br&gt;_x000D_&lt;br&gt;          -  Unstable angina_x000D_&lt;br&gt;_x000D_&lt;br&gt;          -  Chronic liver disease as judged by the investigator that would pose significant risk_x000D_&lt;br&gt;             to participation_x000D_&lt;br&gt;_x000D_&lt;br&gt;          -  Chronic renal disease as judged by the investigator that would pose significant risk_x000D_&lt;br&gt;             to participation_x000D_&lt;br&gt;_x000D_&lt;br&gt;          -  Patients unable to provide informed consent or who do not have a healthcare proxy to_x000D_&lt;br&gt;             provide consent_x000D_&lt;br&gt;_x000D_&lt;br&gt;          -  Patients are eligible for enrollment if they are already enrolled in another_x000D_&lt;br&gt;             interventional study that does not involved inhaled medications_x000D_&lt;br&gt;_x000D_&lt;br&gt;          -  Pregnant or breastfeeding_x000D_&lt;br&gt;_x000D_&lt;br&gt;          -  Use of extracorporeal membrane oxygenation (ECMO)_x000D_&lt;br&gt;_x000D_&lt;br&gt;          -  Prisoner status_x000D_&lt;br&gt;      </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</si>
  <si>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</si>
  <si>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</si>
  <si>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</si>
  <si>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</si>
  <si>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</si>
  <si>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</si>
  <si>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 xml:space="preserve">_x000D_&lt;br&gt;        Inclusion Criteria:_x000D_&lt;br&gt;_x000D_&lt;br&gt;          -  Samples with positive RT-PCR results with Ct value =30 for the COVID-19 gene(s) at_x000D_&lt;br&gt;             IEDCR will be selected as COVID-19 positive._x000D_&lt;br&gt;_x000D_&lt;br&gt;          -  Samples with negative RT-PCR results with no amplification for the COVID-19 gene(s) at_x000D_&lt;br&gt;             IEDCR will be selected as COVID-19 negative._x000D_&lt;br&gt;_x000D_&lt;br&gt;        Exclusion Criteria:_x000D_&lt;br&gt;_x000D_&lt;br&gt;          -  Samples with equivocal/ambiguous RT-PCR results in terms of sigmoidal curve and Ct_x000D_&lt;br&gt;             value will be excluded._x000D_&lt;br&gt;      </t>
  </si>
  <si>
    <t>Performance evaluation of RealDetectâ„¢ COVID-19 RT-PCR kit</t>
  </si>
  <si>
    <t>https://clinicaltrials.gov/show/NCT04403672</t>
  </si>
  <si>
    <t>Bangladesh</t>
  </si>
  <si>
    <t>Bangladesh Medical Research Council (BMRC)</t>
  </si>
  <si>
    <t>65 Years</t>
  </si>
  <si>
    <t>NCT04403672</t>
  </si>
  <si>
    <t>Serum Testing of Representative Youngsters: Sero- Epidemiological Survey of England in 2019/2020</t>
  </si>
  <si>
    <t>Procedure: Venepuncture;Procedure: Oral fluid swab</t>
  </si>
  <si>
    <t xml:space="preserve">_x000D_&lt;br&gt;        Inclusion Criteria:_x000D_&lt;br&gt;_x000D_&lt;br&gt;          -  Parents/legal guardians or adult participant* is willing and able to give informed_x000D_&lt;br&gt;             consent for participation in the study._x000D_&lt;br&gt;_x000D_&lt;br&gt;          -  Male or Female, aged 0 - 24 years inclusive (Group 1)_x000D_&lt;br&gt;_x000D_&lt;br&gt;          -  Male or Female, aged 0 - 19 years inclusive (Group 2)_x000D_&lt;br&gt;_x000D_&lt;br&gt;          -  Parents/legal guardians or adult participants are willing to allow their General_x000D_&lt;br&gt;             Practitioner or relevant NHS databases to be contacted for a full immunisation history_x000D_&lt;br&gt;_x000D_&lt;br&gt;        Exclusion Criteria:_x000D_&lt;br&gt;_x000D_&lt;br&gt;          -  If participants do not live in the postcode districts selected by PHE (Group 1 only)_x000D_&lt;br&gt;_x000D_&lt;br&gt;          -  Medically diagnosed bleeding disorder_x000D_&lt;br&gt;_x000D_&lt;br&gt;          -  Medically diagnosed platelet disorder_x000D_&lt;br&gt;_x000D_&lt;br&gt;          -  Anticoagulation medication_x000D_&lt;br&gt;_x000D_&lt;br&gt;          -  Pregnancy_x000D_&lt;br&gt;_x000D_&lt;br&gt;          -  If another member of their household is participating who is within 5 years of age of_x000D_&lt;br&gt;             the potential participants age_x000D_&lt;br&gt;_x000D_&lt;br&gt;        Temporary exclusion criteria:_x000D_&lt;br&gt;_x000D_&lt;br&gt;        The participant may not enter the study if they or any member of their household is under_x000D_&lt;br&gt;        temporary isolation measures for suspected SARS-CoV-2 infection._x000D_&lt;br&gt;      </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</si>
  <si>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</si>
  <si>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</si>
  <si>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</si>
  <si>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Pediatric Acute and Critical Care COVID-19 Registry of Asia</t>
  </si>
  <si>
    <t xml:space="preserve">_x000D_&lt;br&gt;        Inclusion Criteria:_x000D_&lt;br&gt;_x000D_&lt;br&gt;          -  COVID-19 suspected cases (by whatever definition)_x000D_&lt;br&gt;_x000D_&lt;br&gt;          -  COVID-19 confirmed cases (based on PCR or serum specific IgM and IgG antibody of novel_x000D_&lt;br&gt;             coronavirus; serum specific IgG of novel coronavirus from negative to positive or 4_x000D_&lt;br&gt;             times higher in convalescence than in acute phase)_x000D_&lt;br&gt;_x000D_&lt;br&gt;          -  &lt;/=21years of age_x000D_&lt;br&gt;_x000D_&lt;br&gt;        Exclusion Criteria:_x000D_&lt;br&gt;_x000D_&lt;br&gt;          -  COVID-19 suspected cases should not be SARSCoV-2, Influenza or RSV positive_x000D_&lt;br&gt;      </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</si>
  <si>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</si>
  <si>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</si>
  <si>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</si>
  <si>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</si>
  <si>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</si>
  <si>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</si>
  <si>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 xml:space="preserve">_x000D_&lt;br&gt;        Inclusion Criteria:_x000D_&lt;br&gt;_x000D_&lt;br&gt;        -children (age 0-18 years) with motor disabilities (with and without associated_x000D_&lt;br&gt;        impairement), living in France._x000D_&lt;br&gt;_x000D_&lt;br&gt;        Exclusion Criteria:_x000D_&lt;br&gt;_x000D_&lt;br&gt;        -_x000D_&lt;br&gt;      </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</si>
  <si>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</si>
  <si>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</si>
  <si>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</si>
  <si>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</si>
  <si>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</si>
  <si>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 xml:space="preserve">_x000D_&lt;br&gt;        Inclusion Criteria:_x000D_&lt;br&gt;_x000D_&lt;br&gt;          -  Infants born to mothers with Covid-19 infection_x000D_&lt;br&gt;_x000D_&lt;br&gt;        Exclusion Criteria:_x000D_&lt;br&gt;_x000D_&lt;br&gt;          -  If PCR values of mother negative, even though the clinic is preferable for Covid-19,_x000D_&lt;br&gt;             the infant will not be recruited._x000D_&lt;br&gt;      </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</si>
  <si>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</si>
  <si>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</si>
  <si>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</si>
  <si>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</si>
  <si>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</si>
  <si>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 xml:space="preserve">_x000D_&lt;br&gt;        Inclusion Criteria:_x000D_&lt;br&gt;_x000D_&lt;br&gt;          1. Children below 18 years with malignancy either hematological or solid tumors or_x000D_&lt;br&gt;_x000D_&lt;br&gt;          2. Children below 18 years with hematological condition_x000D_&lt;br&gt;_x000D_&lt;br&gt;        Exclusion Criteria:_x000D_&lt;br&gt;_x000D_&lt;br&gt;        1. Patients or care-givers refusal to be enrolled in the study_x000D_&lt;br&gt;      </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</si>
  <si>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</si>
  <si>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</si>
  <si>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</si>
  <si>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</si>
  <si>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</si>
  <si>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</si>
  <si>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</si>
  <si>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</si>
  <si>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</si>
  <si>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</si>
  <si>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</si>
  <si>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</si>
  <si>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</si>
  <si>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</si>
  <si>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Inclusion criteria: i)	All age group (special: children, all preganant women); &lt;br/ &gt;&lt;br&gt; &lt;br/ &gt;&lt;br&gt;ii)	PCR documented SARS-CoV-2 carriage in nasopharyngeal sample at admission whatever their clinical status. &lt;br/ &gt;&lt;br&gt;</t>
  </si>
  <si>
    <t>Exclusion criteria: Ã¢?Â¢	Non consented. &lt;br/ &gt;&lt;br&gt;Ã¢?Â¢	Patients will be excluded if they have a known allergy to hydroxychloroquine /chloroquine and/ or Azithromycin and have any other contraindication to treatment with the study drug(Chloroquine or Azithromycin) including retinopathy, G6PD deficiency and QT prolongation. &lt;br/ &gt;&lt;br&gt;Ã¢?Â¢	Lactating mothers will be excluded based on their declaration.  &lt;br/ &gt;&lt;br&gt;</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</si>
  <si>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</si>
  <si>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</si>
  <si>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</si>
  <si>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</si>
  <si>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</si>
  <si>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&lt;br&gt;                The researchers plan to undertake an observational cohort study using routine electronic data capture from people using the emergency care system (via 111 and 999 calls, ambulance conveyance, or hospital emergency department) with suspected respiratory infections during a pandemic.&lt;br&gt;&lt;br&gt;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collected.&lt;br&gt;&lt;br&gt;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</si>
  <si>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&lt;br&gt;                All adults and children with suspected respiratory infection during a pandemic who present at the emergency department of a participating hospital, call 111 or999 services or are attended by a 999 ambulance from a participating ambulance trust&lt;br&gt;&lt;br&gt;                Patients will be eligible for inclusion if they meet the current clinical diagnostic criteria;&lt;br&gt;                1. Fever (pyrexia = 38Â°C) or a history of a fever&lt;br&gt;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Health).&lt;br&gt;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</si>
  <si>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</si>
  <si>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</si>
  <si>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</si>
  <si>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</si>
  <si>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</si>
  <si>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</si>
  <si>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</si>
  <si>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 xml:space="preserve">_x000D_&lt;br&gt;        Inclusion Criteria:_x000D_&lt;br&gt;_x000D_&lt;br&gt;          -  All COVID-19 patients, adults or children,_x000D_&lt;br&gt;_x000D_&lt;br&gt;          -  Tested positive by RT-PCR for SARS-CoV2 (nasopharyngeal swabs, sputum, endotracheal_x000D_&lt;br&gt;             aspiration, bronchoalveolar lavage or stool sample) and / or with a diagnosis made on_x000D_&lt;br&gt;             chest CT findings,_x000D_&lt;br&gt;_x000D_&lt;br&gt;          -  Supported by venovenous or venoarterial ECMO_x000D_&lt;br&gt;_x000D_&lt;br&gt;        Exclusion Criteria:_x000D_&lt;br&gt;_x000D_&lt;br&gt;          -  Temporary legally protected Adults over a set period or waiting for protection_x000D_&lt;br&gt;             supervision, guardianship_x000D_&lt;br&gt;_x000D_&lt;br&gt;          -  Patients or proxies who express their opposition to study participation_x000D_&lt;br&gt;      </t>
  </si>
  <si>
    <t>Hospital mortality</t>
  </si>
  <si>
    <t>https://clinicaltrials.gov/show/NCT04397588</t>
  </si>
  <si>
    <t>Rennes University Hospital</t>
  </si>
  <si>
    <t>NCT04397588</t>
  </si>
  <si>
    <t>Italian pediatric respiratory society recommendations on pediatric pulmonary function testing during COVID-19 pandemic</t>
  </si>
  <si>
    <t>Background
Effective prevention and control strategies are mandatory to prevent SARS-CoV-2 infection.
Main text
The Italian Pediatric Respiratory Society promotes a series of new recommendations that should be followed in pulmonary function testing laboratories during the COVID-19 pandemic.
Conclusion
Pulmonary function testing should be performed in children with chronic lung disease only if it is needed to guide management and limited to the necessary tests, namely spirometry. When performed, strict infection control measures should be followed due to the potential risk of transmitting SARS-CoV-2.</t>
  </si>
  <si>
    <t>https://ijponline.biomedcentral.com/articles/10.1186/s13052-020-00829-0</t>
  </si>
  <si>
    <t>Bignamini E, Cazzato S, Cutrera R, Ferrante G, La Grutta S, Licari A, Lombardi E, Midulla F, Piacentini G, Pifferi M, Santamaria F, Tancredi G, Turchetta A; Italian Pediatric Respiratory Society (IPRS) Committee Members.</t>
  </si>
  <si>
    <t>10.1186/s13052-020-00829-0</t>
  </si>
  <si>
    <t>NA</t>
  </si>
  <si>
    <t>Children of frontline COVID-19 warriors: Our observations</t>
  </si>
  <si>
    <t>https://www.sciencedirect.com/science/article/pii/S0022347620306120</t>
  </si>
  <si>
    <t>Dubey S, Jana Dubey M, Ghosh R, Chatterjee S.</t>
  </si>
  <si>
    <t>10.1016/j.jpeds.2020.05.026</t>
  </si>
  <si>
    <t>Severe neutropenia in infants with severe acute respiratory syndrome caused by the novel coronavirus 2019 infection</t>
  </si>
  <si>
    <t>https://www.ncbi.nlm.nih.gov/pmc/articles/PMC7236669/</t>
  </si>
  <si>
    <t>Venturini E, Palmas G, Montagnani C, Chiappini E, Citera F, Astorino V, Trapani S, Galli L.</t>
  </si>
  <si>
    <t>10.1016/j.jpeds.2020.04.051</t>
  </si>
  <si>
    <t>Clinical Characteristics of COVID-19 Infection in Newborns and Pediatrics: A Systematic Review</t>
  </si>
  <si>
    <t>Introduction:
World Health Organization has declared COVID-19 a pandemic and a global health emergency. Thus, it is necessary to clearly characterize clinical manifestations and management of COVID-19 infection in children to provide accurate information for healthcare workers. Accordingly, the present study was designed to review articles published on clinical manifestations and characteristics of children and infants with COVID-19.
Methods:
In this systematic review, medical databases including Cochrane Library, Web of Science, Embase, Scopus, SID, Medline, WHO and LitCovid were searched using English and Persian keywords including COVID-19, Pediatrics, Newborn, Coronavirus 2019, 2019-nCoV, SARS-CoV-2. Finally, data of 14 related articles were included in the study.
Results:
A total of 2228 children, newborns and infants were studied. Clinical manifestation in children may be mild (72%), moderate (22%) or severe (6%), and the most common symptoms include dry cough (91%) and fever (96%). According to the included articles, two children had died, one of which was a 14-year-old boy and his exposure history and underlying disease were unclear, and the other was a male newborn with gestational age of 35 weeks and 5 days, birth weight of 2200, Apgar score of 8, 8 (1 min and 5 min) and his first symptom was increased heart rate. No differences were found between male and female children regarding infection with COVID-19.
Conclusion:
Most pediatrics were infected with COVID-19 due to family cluster or history of close contact. Infected children have relatively milder clinical symptoms compared to infected adults. We should pay special attention to early diagnosis and early treatment in children infected with COVID-19.</t>
  </si>
  <si>
    <t>https://www.ncbi.nlm.nih.gov/pmc/articles/PMC7212072/</t>
  </si>
  <si>
    <t>Panahi L, Amiri M, Pouy S.</t>
  </si>
  <si>
    <t>Arch Acad Emerg Med</t>
  </si>
  <si>
    <t>Effects of the Global COVID-19 Pandemic on Early Childhood Development: Short- and Long-Term Risks and Mitigating Program and Policy Actions</t>
  </si>
  <si>
    <t>In just a matter of weeks, the COVID-19 pandemic has led to huge societal public health and economic challenges worldwide. The clinical effects of COVID-19 on young children are uncertain when compared with older age groups, with lower morbidity and mortality rates and no conclusive evidence supporting transmission during pregnancy, on the one hand, 1,2 but some emerging evidence of rising rates of child hyperinflammatory shock, on the other.3 Research on the effects of prior pandemics and disasters clearly indicates that there will be both immediate and long-term adverse consequences for many children, with particular risks faced during early childhood, when brain architecture is still rapidly developing and highly sensitive to environmental adversity</t>
  </si>
  <si>
    <t>https://www.jpeds.com/article/S0022-3476(20)30606-5/fulltext</t>
  </si>
  <si>
    <t>Yoshikawa H, Wuermli AJ, Britto PR, Dreyer B, Leckman JF, Lye SJ, Ponguta LA, Richter LM, Stein A.</t>
  </si>
  <si>
    <t>10.1016/j.jpeds.2020.05.020</t>
  </si>
  <si>
    <t>Efficacy, safety and cost-effectiveness of hydroxychloroquine in children with COVID-19: a call for evidence</t>
  </si>
  <si>
    <t>https://onlinelibrary.wiley.com/doi/epdf/10.1111/apa.15373</t>
  </si>
  <si>
    <t>RodrÃ­guez-MartÃ­nez CE, Fernandes RM, Hawcutt DB, Sinha IP, Pacheco RL.</t>
  </si>
  <si>
    <t>10.1111/apa.15373</t>
  </si>
  <si>
    <t>Risk and resilience in family well-being during the COVID-19 pandemic</t>
  </si>
  <si>
    <t>The COVID-19 pandemic poses an acute threat to the well-being of children and families due to challenges related to social disruption such as financial insecurity, caregiving burden, and confinement-related stress (e.g., crowding, changes to structure, and routine). The consequences of these difficulties are likely to be longstanding, in part because of the ways in which contextual risk permeates the structures and processes of family systems. The current article draws from pertinent literature across topic areas of acute crises and long-term, cumulative risk to illustrate the multitude of ways in which the well-being of children and families may be at risk during COVID-19. The presented conceptual framework is based on systemic models of human development and family functioning and links social disruption due to COVID-19 to child adjustment through a cascading process involving caregiver well-being and family processes (i.e., organization, communication, and beliefs). An illustration of the centrality of family processes in buffering against risk in the context of COVID-19, as well as promoting resilience through shared family beliefs and close relationships, is provided. Finally, clinical and research implications are discussed.</t>
  </si>
  <si>
    <t>https://pubmed.ncbi.nlm.nih.gov/32437181/</t>
  </si>
  <si>
    <t>Prime H, Wade M, Browne DT.</t>
  </si>
  <si>
    <t>Am Psychol</t>
  </si>
  <si>
    <t>10.1037/amp0000660</t>
  </si>
  <si>
    <t>Lack of viral transmission to preterm newborn from a COVID-19 positive breastfeeding mother at 11 days postpartum</t>
  </si>
  <si>
    <t>https://onlinelibrary.wiley.com/doi/10.1002/jmv.26037</t>
  </si>
  <si>
    <t>Perrone S, Giordano M, Meoli A, Deolmi M, Marinelli F, Messina G, Lugani P, Moretti S, Esposito S.</t>
  </si>
  <si>
    <t>10.1002/jmv.26037</t>
  </si>
  <si>
    <t>Clinical Implications of Universal Severe Acute Respiratory Syndrome Coronavirus 2 (SARS-CoV-2) Testing in Pregnancy</t>
  </si>
  <si>
    <t>https://journals.lww.com/greenjournal/Citation/9000/Clinical_Implications_of_Universal_Severe_Acute.97343.aspx</t>
  </si>
  <si>
    <t>Miller ES, Grobman WA, Sakowicz A, Rosati J, Peaceman AM.</t>
  </si>
  <si>
    <t>Obstet Gynecol</t>
  </si>
  <si>
    <t>10.1097/AOG.0000000000003983</t>
  </si>
  <si>
    <t>Where Have All the Fractures Gone? The Epidemiology of Pediatric Fractures During the COVID-19 Pandemic</t>
  </si>
  <si>
    <t>Abstract
Background: 
During the COVID-19 pandemic, public health measures to encourage social distancing have been implemented, including cancellation of school and organized sports. A resulting change in pediatric fracture epidemiology is expected. This study examines the impact of the COVID-19 pandemic on fracture incidence and characteristics.
Methods: 
This is a retrospective cohort study comparing acute fractures presenting to a single level I pediatric trauma hospital during the COVID-19 pandemic with fractures during a prepandemic period at the same institution. The “pandemic” cohort was gathered from March 15 to April 15, 2020 and compared with a “prepandemic” cohort from the same time window in 2018 and 2019.
Results: 
In total, 1745 patients presenting with acute fractures were included. There was a significant decrease in the incidence of fractures presenting to our practice during the pandemic (22.5±9.1/d vs. 9.6±5.1/d, P&lt;0.001). The presenting age for all fractures decreased during the pandemic (7.5±4.3 vs. 9.4±4.4 y, P&lt;0.001) because of decreased fracture burden among adolescents. There were also a decrease in the number of fractures requiring surgery (2.2±1.8/d vs. 0.8±0.8/d, P&lt;0.001). During the pandemic, there was an increase in the proportion of injuries occurring at home (57.8% vs. 32.5%, P&lt;0.001) or on bicycles (18.3% vs. 8.2%, P&lt;0.001), but a decrease in those related to sports (7.2% vs. 26.0%, P&lt;0.001) or playgrounds (5.2% vs. 9.0%, P&lt;0.001). There was no increase in time-to-presentation. Patients with distal radius torus fractures were more likely to receive a velcro splint during the pandemic (44.2% vs. 25.9%, P=0.010).
Conclusions: 
Pediatric fracture volume has decreased 2.5-fold during the COVID-19 pandemic, partially because of cessation of organized sports and decreased playground use. In endemic regions, lower trauma volume may allow redeployment of orthopaedic surgeons and staff to other clinical arenas. Given the rising proportion of bicycling injuries, an emphasis on basic safety precautions could improve public health. An observed increase in the prescription of velcro splints for distal radius fractures highlights an opportunity for simplified patient care during the pandemic.
Level of Evidence: 
Level III.</t>
  </si>
  <si>
    <t>https://journals.lww.com/pedorthopaedics/Abstract/9000/Where_Have_All_the_Fractures_Gone__The.98338.aspx</t>
  </si>
  <si>
    <t>Bram JT, Johnson MA, Magee LC, Mehta NN, Fazal FZ, Baldwin KD, Riley J, Shah AS.</t>
  </si>
  <si>
    <t>J Pediatr Orthop</t>
  </si>
  <si>
    <t>10.1097/BPO.0000000000001600</t>
  </si>
  <si>
    <t>The care of pregnant women during the COVID-19 pandemic - response of a large health system in metropolitan New York</t>
  </si>
  <si>
    <t>Abstract
The rapid progression of the coronavirus disease 2019 (COVID-19) outbreak presented extraordinary challenges to the US health care system, particularly straining resources in hard hit areas such as the New York metropolitan region. As a result, major changes in the delivery of obstetrical care were urgently needed, while maintaining patient safety on our maternity units. As the largest health system in the region, with 10 hospitals providing obstetrical services, and delivering over 30,000 babies annually, we needed to respond to this crisis in an organized, deliberate fashion. Our hospital footprint for Obstetrics was dramatically reduced to make room for the rapidly increasing numbers of COVID-19 patients, and established guidelines were quickly modified to reduce potential staff and patient exposures. New communication strategies were developed to facilitate maternity care across our hospitals, with significantly limited resources in personnel, equipment, and space. The lessons learned from these unexpected challenges offered an opportunity to reassess the delivery of obstetrical care without compromising quality and safety. These lessons may well prove valuable after the peak of the crisis has passed.</t>
  </si>
  <si>
    <t>https://www.degruyter.com/view/journals/jpme/ahead-of-print/article-10.1515-jpm-2020-0175/article-10.1515-jpm-2020-0175.xml</t>
  </si>
  <si>
    <t>Rochelson B, Nimaroff M, Combs A, Schwartz B, Meirowitz N, Vohra N, Klein VR, Santandreu O, Kramer M, Mootabar N, Serur E, Spiryda L, Berlin S, Chervenak F.</t>
  </si>
  <si>
    <t>10.1515/jpm-2020-0175</t>
  </si>
  <si>
    <t>Neonatal Coronavirus 2019 (COVID-19) Infection: A Case Report and Review of Literature</t>
  </si>
  <si>
    <t>Coronavirus disease 2019 (COVID-19), caused by severe acute respiratory syndrome coronavirus 2 (SARS-CoV-2), has led to a global pandemic affecting 213 countries as of April 26, 2020. Although this disease is affecting all age groups, infants and children seem to be at a lower risk of severe infection, for reasons unknown at this time. We report a case of neonatal infection in New York, United States, and provide a review of the published cases. A 22-day-old, previously healthy, full-term neonate was hospitalized after presenting with a one-day history of fever and poor feeding. Routine neonatal sepsis evaluation was negative. SARS-CoV-2 polymerase chain reaction (PCR) testing was obtained, given rampant community transmission, which returned positive. There were no other laboratory or radiographic abnormalities. The infant recovered completely and was discharged home in two days once his feeding improved. The family was advised to self-quarantine to prevent the transmission of COVID-19. We believe that the mode of transmission was horizontal spread from his caregivers. This case highlights the milder presentation of COVID-19 in otherwise healthy, full-term neonates. COVID-19 must be considered in the evaluation of a febrile infant. Infants and children may play an important role in the transmission of COVID-19 in the community. Hence, with an understanding of the transmission patterns, parents and caregivers would be better equipped to limit the spread of the virus and protect the more vulnerable population</t>
  </si>
  <si>
    <t>https://www.cureus.com/articles/32203-neonatal-coronavirus-2019-covid-19-infection-a-case-report-and-review-of-literature</t>
  </si>
  <si>
    <t>Multicountry</t>
  </si>
  <si>
    <t>Dumpa V, Kamity R, Vinci AN, Noyola E, Noor A.</t>
  </si>
  <si>
    <t>Cureus</t>
  </si>
  <si>
    <t>10.7759/cureus.8165</t>
  </si>
  <si>
    <t>Children are unlikely to be the main drivers of the COVID-19 pandemic - a systematic review</t>
  </si>
  <si>
    <t>Abstract
Aim
Many countries have closed schools and kindergartens to minimise COVID‐19, but the role that children play in disease transmission is unclear.
Methods
A systematic literature review of the MEDLINE and EMBASE databases and medRxiv/bioRxiv preprint servers to 11 May 2020 identified published and unpublished papers on COVID‐19 transmission by children.
Results
We identified 700 scientific papers and letters and 47 full texts were studied in detail. Children accounted for a small fraction of COVID‐19 cases and mostly had social contacts with peers or parents, rather than older people at risk of severe disease. Data on viral loads were scarce, but indicated that children may have lower levels than adults, partly because they often have fewer symptoms, and this should decrease the transmission risk. Household transmission studies showed that children were rarely the index case and case studies suggested that children with COVID‐19 seldom caused outbreaks. However, it is highly likely that children can transmit the SARS‐COV‐2 virus, which causes COVID‐19, and even asymptomatic children can have viral loads.
Conclusion
Children are unlikely to be the main drivers of the pandemic. Opening up schools and kindergartens is unlikely to impact COVID‐19 mortality rates in older people.</t>
  </si>
  <si>
    <t>https://onlinelibrary.wiley.com/doi/abs/10.1111/apa.15371</t>
  </si>
  <si>
    <t>Ludvigsson JF.</t>
  </si>
  <si>
    <t>10.1111/apa.15371</t>
  </si>
  <si>
    <t>Effects of coronavirus disease 2019 (COVID-19) on maternal, perinatal and neonatal outcomes: a systematic review</t>
  </si>
  <si>
    <t>To perform a systematic review of available published literature on pregnancies affected
by COVID-19 to evaluate the effects of COVID-19 on maternal, perinatal and neonatal
outcomes.
Methods
We performed a systematic review to evaluate the effects of COVID-19 on pregnancy,
perinatal and neonatal outcomes. We conducted a comprehensive literature search
using PubMed, EMBASE, Cochrane library, China National Knowledge Infrastructure
Database and Wan Fang Data until April 20, 2020 (studies were identified through
PubMed alert after April 20, 2020). For the research strategy, combinations of the
following keywords and MeSH terms were used: SARS-CoV-2, COVID-19, coronavirus
disease 2019, pregnancy, gestation, maternal, mothers, vertical transmission,
maternal-fetal transmission, intrauterine transmission, neonates, infant, delivery.
Eligibility criteria included laboratory-confirmed and/or clinically diagnosed COVID-19,
patient was pregnant on admission, availability of clinical characteristics, including
maternal, perinatal or neonatal outcomes. Exclusion criteria were unpublished reports,
unspecified date and location of the study or suspicion of duplicate reporting, and
unreported maternal or perinatal outcomes. No language restrictions were applied.
Results
We identified several case-reports and case-series but only 19 studies, including a total
of 266 pregnant women with COVID-19, met eligibility criteria and were finally included
in the review. In the combined data from seven case-series, the maternal age ranged
from 20 to 41 years and the gestational age on admission ranged from 5 to 41 weeks.
The most common symptoms at presentation were fever, cough, dyspnea/shortness of
breath and fatigue. The rate of severe pneumonia was relatively low, with the majority of
the cases requiring intensive care unit admission. Almost all cases from the case-series
had positive computer tomography chest findings. There were six and 22 cases that had nucleic-acid testing in vaginal mucus and breast milk samples, respectively, which were
negative for SARS-CoV-2. Only a few cases had spontaneous miscarriage or abortion.
177 cases had delivered, of which the majority by Cesarean section. The gestational
age at delivery ranged from 28 to 41 weeks. Apgar scores at 1 and 5 minutes ranged
from 7 to 10 and 8 to 10, respectively. A few neonates had birthweight less than 2500
grams and over one-third of cases were transferred to neonatal intensive care unit.
There was one case each of neonatal asphyxia and neonatal death. There were 113
neonates that had nucleic-acid testing in throat swab, which was negative for
SARS-CoV-2. From the case-reports, two maternal deaths among pregnant women
with COVID-19 were reported.
Conclusions
The clinical characteristics of pregnant women with COVID-19 are similar to those of
nonpregnant adults with COVID-19. Currently, there is no evidence that pregnant
women with COVID-19 are more prone to develop severe pneumonia, in comparison to
nonpregnant patients. The subject of vertical transmission of SARS-CoV-2 remains
controversial and more data is needed to investigate this possibility. Most importantly, in
order to collect meaningful pregnancy and perinatal outcome data, we urge researchers
and investigators to reference previously published cases in their publications and to
record such reporting when the data of a case is being entered into a registry or several
registries.</t>
  </si>
  <si>
    <t>https://www.medrxiv.org/content/10.1101/2020.05.02.20088484v1.full.pdf</t>
  </si>
  <si>
    <t>Juan J, Gil MM, Rong Z, Zhang Y, Yang H, Poon LC.</t>
  </si>
  <si>
    <t>10.1002/uog.22088</t>
  </si>
  <si>
    <t>Keeping up with the information explosion: a surge in consumption of data on pediatric SARS-CoV-2 infection by pediatric emergency physicians</t>
  </si>
  <si>
    <t>PEM-Database.org is an unaffiliated, not-for-profit website, dedicated to the field’s advancement of pediatric emergency medicine. PEM-Database published the first early access pediatric-related SARS-CoV-2 articles on March 13th, two days following the World Health Organization’s declaration of a global pandemic. Over the following 2 weeks, the number of PEM-Database entries increased dramatically. This surge expresses interest by pediatric emergency medicine physicians in data on pediatric SARS-CoV-2 infection.</t>
  </si>
  <si>
    <t>https://intjem.biomedcentral.com/articles/10.1186/s12245-020-00285-x</t>
  </si>
  <si>
    <t>Isreal</t>
  </si>
  <si>
    <t>Feldman O, Boukai A, Shavit I.</t>
  </si>
  <si>
    <t>Int J Emerg Med</t>
  </si>
  <si>
    <t>10.1186/s12245-020-00285-x</t>
  </si>
  <si>
    <t>COVID-19 and Nutrition: The Need for Initiatives to Promote Healthy Eating and Prevent Obesity in Childhood</t>
  </si>
  <si>
    <t>https://www.liebertpub.com/doi/10.1089/chi.2020.0121</t>
  </si>
  <si>
    <t>Ribeiro KDDS, Garcia LRS, Dametto JFDS, AssunÃ§Ã£o DGF, Maciel BLL.</t>
  </si>
  <si>
    <t>Child Obes</t>
  </si>
  <si>
    <t>10.1089/chi.2020.0121</t>
  </si>
  <si>
    <t>Maternal Fetal Surgery During the COVID-19 Pandemic</t>
  </si>
  <si>
    <t>na</t>
  </si>
  <si>
    <t>https://www.sciencedirect.com/science/article/pii/S2589933320300884</t>
  </si>
  <si>
    <t>Crombleholme TM, Moise KJ Jr.</t>
  </si>
  <si>
    <t>Am J Obstet Gynecol MFM</t>
  </si>
  <si>
    <t>10.1016/j.ajogmf.2020.100144</t>
  </si>
  <si>
    <t>COVID-19 Antibody Testing in Pregnancy</t>
  </si>
  <si>
    <t>https://www.sciencedirect.com/science/article/pii/S2589933320300860</t>
  </si>
  <si>
    <t>Zullo F, Di Mascio D, Saccone G.</t>
  </si>
  <si>
    <t>10.1016/j.ajogmf.2020.100142</t>
  </si>
  <si>
    <t>The Impact of the Current SARS-CoV-2 Pandemic on Neonatal Care</t>
  </si>
  <si>
    <t>https://www.frontiersin.org/articles/10.3389/fped.2020.00247/full</t>
  </si>
  <si>
    <t>Arnaez J, Montes MT, Herranz-Rubia N, Garcia-Alix A.</t>
  </si>
  <si>
    <t>10.3389/fped.2020.00247</t>
  </si>
  <si>
    <t>Evidence and possible mechanisms of rare maternal-fetal transmission of SARS-CoV-2</t>
  </si>
  <si>
    <t>While SARS-CoV-2 infection has spread rapidly worldwide, data remains scarce about the natural history of infection in pregnant women and the risk of mother-to-fetal transmission. Current data indicates that viral RNA levels in maternal blood are low and there is no evidence of placental infection with SARS-CoV-2. Published reports to date suggest that perinatal transmission of SARSCoV- 2 can occur but is rare. Among 179 newborns tested for SARS-CoV2 at birth from mothers with COVID-19, transmission was suspected in 8 cases, 5 with positive nasopharyngeal SARS-CoV-2 RT-PCR and 3 with SARS-CoV-2 IgM. However, these cases arise from maternal infection close to childbirth and there are no information about exposition during first or second trimester of pregnancy. Welldesigned prospective cohort studies with rigorous judgement criteria are needed to determine the incidence and risk factors for perinatal transmission of SARS-CoV-2.</t>
  </si>
  <si>
    <t>https://www.sciencedirect.com/science/article/pii/S138665322030189X</t>
  </si>
  <si>
    <t>Egloff C, Vauloup-Fellous C, Picone O, Mandelbrot L, Roques P.</t>
  </si>
  <si>
    <t>10.1016/j.jcv.2020.104447</t>
  </si>
  <si>
    <t>Prolonged viral persistence in COVID-19 second trimester pregnant patient</t>
  </si>
  <si>
    <t>https://www.ejog.org/article/S0301-2115(20)30313-4/abstract</t>
  </si>
  <si>
    <t xml:space="preserve">Thailand </t>
  </si>
  <si>
    <t>Panichaya P, Thaweerat W, Uthaisan J.</t>
  </si>
  <si>
    <t>10.1016/j.ejogrb.2020.05.030</t>
  </si>
  <si>
    <t>SARS-CoV-2 infection in very preterm pregnancy: experiences from two cases</t>
  </si>
  <si>
    <t>https://www.ncbi.nlm.nih.gov/pmc/articles/PMC7227538/</t>
  </si>
  <si>
    <t>Cooke WR, Billett A, Gleeson S, Jacques A, Place K, Siddall J, Walden A, Soulsby K.</t>
  </si>
  <si>
    <t>10.1016/j.ejogrb.2020.05.025</t>
  </si>
  <si>
    <t>[Recommendations on cardiopulmonary resuscitation in patients with suspected or confirmed SARS-CoV-2 infection (COVID-19). Executive summary]</t>
  </si>
  <si>
    <t>Abstract
The SARS-CoV-2 pandemic has created new scenarios that require modifications to the usual cardiopulmonary resuscitation protocols. The current clinical guidelines on the management of cardiorespiratory arrest do not include recommendations for situations that apply to this context. Therefore, the National Cardiopulmonary Resuscitation Plan of the Spanish Society of Intensive and Critical Care Medicine and Coronary Units (SEMICYUC), in collaboration with the Spanish Group of Pediatric and Neonatal CPR and with the Teaching Life Support in Primary Care program of the Spanish Society of Family and Community Medicine (SEMFyC), have written these recommendations, which are divided into five parts that address the main aspects for each healthcare setting. This article consists of an executive summary of them.</t>
  </si>
  <si>
    <t>https://clinowl.com/recommendations-on-cardiopulmonary-resuscitation-in-patients-with-suspected-or-confirmed-sars-cov-2-infection-covid-19-executive-summary/</t>
  </si>
  <si>
    <t>Yago MÃR, Mayayo IA, LÃ³pez RG, Nieves Parias Ãngel M, Miranda AP, Aracil MC, Fuentes EC, NÃºÃ±ez AR, MartÃ­nez IM, Cid JL, Sarrato GZ, MacÃ­as CC, HernÃ¡ndez-Tejedor A.</t>
  </si>
  <si>
    <t>Med Intensiva</t>
  </si>
  <si>
    <t>10.1016/j.medin.2020.05.004</t>
  </si>
  <si>
    <t>Incidence of COVID-19 in a cohort of adult and paediatric patients with rheumatic diseases treated with targeted biologic and synthetic disease-modifying anti-rheumatic drugs</t>
  </si>
  <si>
    <t>OBJECTIVES
To investigate the incidence of COVID-19 in a cohort of adult and paediatric patients with rheumatic diseases receiving targeted biologic and synthetic disease modifying anti-rheumatic drugs (tDMARDs) and to explore the possible effect of these treatments in the clinical expression of COVID-19.
METHODS
A cross-sectional study comprising of a telephone survey and electronic health records review was performed including all adult and paediatric patients with rheumatic diseases treated with tDMARDs in a large rheumatology tertiary centre in Barcelona, Spain. Demographics, disease activity, COVID-19 related symptoms and contact history data were obtained from the start of the 2020 pandemic. Cumulative incidence of confirmed cases (SARS-CoV-2 positive PCR test) was compared to the population estimates for the same city districts from a governmental COVID-19 health database. Suspected cases were defined following WHO criteria and compared to those without compatible symptoms.
RESULTS
959 patients with rheumatic diseases treated with tDMARDs were included. We identified 11 confirmed SARS-CoV-2 positive cases in the adult cohort and no confirmed positive cases in the paediatric cohort. COVID-19 incidence rates of the rheumatic patient cohort were very similar to that of the general population [(0.48% (95% CI 0.09 to 8.65%)] and [0.58% (95% CI 5.62 to 5.99%)], respectively. We found significant differences in tDMARDs proportions between the suspected and non-suspected cases (p=0.002).
CONCLUSION
Adult and paediatric patients with rheumatic diseases on tDMARDs do not seem to present a higher risk of COVID-19 or a more severe disease outcome when compared to general population.</t>
  </si>
  <si>
    <t>https://www.ncbi.nlm.nih.gov/pmc/articles/PMC7229730/</t>
  </si>
  <si>
    <t>Michelena X, Borrell H, LÃ³pez-Corbeto M, LÃ³pez-Lasanta M, Moreno E, Pascual-Pastor M, Erra A, Serrat M, Espartal E, AntÃ³n S, AÃ±ez GA, CaparrÃ³s-Ruiz R, Pluma A, Trallero-AraguÃ¡s E, BarcelÃ³-Bru M, Almirall M, De AgustÃ­n JJ, LladÃ³s J, JuliÃ  A, Marsal S.</t>
  </si>
  <si>
    <t>Semin Arthritis Rheum</t>
  </si>
  <si>
    <t>10.1016/j.semarthrit.2020.05.001</t>
  </si>
  <si>
    <t>Lessons from Hurricane Katrina for predicting the indirect health consequences of the COVID-19 pandemic</t>
  </si>
  <si>
    <t>Beyond their immediate effects on mortality, disasters have widespread, indirect impacts on mental and physical well-being by exposing survivors to stress and potential trauma. Identifying the disaster-related stressors that predict health adversity will help officials prepare for the coronavirus disease 2019 (COVID-19) pandemic. Using data from a prospective study of young, low-income mothers who survived Hurricane Katrina, we find that bereavement, fearing for loved ones’ well-being, and lacking access to medical care and medications predict adverse mental and physical health 1 y postdisaster, and some effects persist 12 y later. Adjusting for preexisting health and socioeconomic conditions attenuates, but does not eliminate, these associations. The findings, while drawn from a demographically unique sample, suggest that, to mitigate the indirect effects of COVID-19, lapses in medical care and medication use must be minimized, and public health resources should be directed to those with preexisting medical conditions, their social networks, and the bereaved.</t>
  </si>
  <si>
    <t>https://www.pnas.org/content/early/2020/05/14/2006706117</t>
  </si>
  <si>
    <t>Raker EJ, Zacher M, Lowe SR.</t>
  </si>
  <si>
    <t>Proc Natl Acad Sci U S A</t>
  </si>
  <si>
    <t>10.1073/pnas.2006706117</t>
  </si>
  <si>
    <t>Storm, typhoon, cyclone or hurricane in patients with COVID-19? Beware of the same storm that has a different origin</t>
  </si>
  <si>
    <t>Some of the articles being published during the severe acute respiratory syndrome–coronavirus (SARS-CoV)-2 pandemic highlight a link between severe forms of coronavirus disease 2019 (COVID-19) and the so-called cytokine storm, also with increased ferritin levels. However, this scenario is more complex than initially thought due to the heterogeneity of hyperinflammation. Some patients with coronavirus 2019 disease (COVID-19) develop a fully blown secondary haemophagocytic lymphohistiocytosis (sHLH), whereas others, despite a consistent release of pro-inflammatory cytokines, do not fulfil sHLH criteria but still show some features resembling the phenotype of the hyperferritinemic syndrome. Despite the final event (the cytokine storm) is shared by various conditions leading to sHLH, the aetiology, either infectious, autoimmune or neoplastic, accounts for the differences in the various phases of this process. Moreover, the evidence of a hyperinflammatory microenvironment provided the rationale to employ immunomodulating agents for therapeutic purposes in severe COVID-19. This viewpoint aims at discussing the pitfalls and issues to be considered with regard to the use of immunomodulating agents in COVID-19, such as timing of treatment based on the viral load and the extent of cytokine/ferritin overexpression. Furthermore, it encompasses recent findings in the paediatric field about a novel multisystem inflammatory disease resembling toxic shock syndrome and atypical Kawasaki disease observed in children with proven SARS-CoV2 infection. Finally, it includes arguments in favour of adding COVID-19 to the spectrum of the recently defined ‘hyperferritinemic syndrome’, which already includes adult-onset Still’s disease, macrophage activation syndrome, septic shock and catastrophic anti-phospholipid syndrome.</t>
  </si>
  <si>
    <t>https://rmdopen.bmj.com/content/6/1/e001295</t>
  </si>
  <si>
    <t>Alunno A, Carubbi F, RodrÃ­guez-Carrio J.</t>
  </si>
  <si>
    <t>RMD Open</t>
  </si>
  <si>
    <t>10.1136/rmdopen-2020-001295</t>
  </si>
  <si>
    <t>Chest CT imaging characteristics of COVID-19 pneumonia in preschool children: a retrospective study</t>
  </si>
  <si>
    <t>Background
Recently, the World Health Organization has declared the coronavirus disease 2019 (COVID-19) outbreak a public health emergency of international concern. So far, however, limited data are available for children. Therefore, we aimed to investigate the clinical and chest CT imaging characteristics of COVID-19 in preschool children.
Methods
From January 26, 2020 to February 20, 2020, the clinical and initial chest CT imaging data of eight preschool children with laboratory-confirmed COVID-19 from two hospitals were retrospectively collected. The chest CT imaging characteristics, including the distribution, shape, and density of lesions, and the pleural effusion, pleural changes, and enlarged lymph nodes were evaluated.
Results
Two cases (25%) were classified as mild type, and they showed no obvious abnormal CT findings or minimal pleural thickening on the right side. Five cases (62.5%) were classified as moderate type. Among these patients, one case showed consolidation located in the subpleural region of the right upper lobe, with thickening in the adjacent pleura; one case showed multiple consolidation and ground-glass opacities with blurry margins; one case displayed bronchial pneumonia-like changes in the left upper lobe; and two cases displayed asthmatic bronchitis-like changes. One case (12.5%) was classified as critical type and showed bronchial pneumonia-like changes in the bilateral lungs, presenting blurred and messy bilateral lung markings and multiple patchy shadows scattered along the lung markings with blurry margins.
Conclusions
The chest CT findings of COVID-19 in preschool children are atypical and various. Accurate diagnosis requires a comprehensive evaluation of epidemiological, clinical, laboratory and CT imaging data.</t>
  </si>
  <si>
    <t>https://bmcpediatr.biomedcentral.com/articles/10.1186/s12887-020-02140-7</t>
  </si>
  <si>
    <t>Li Y, Cao J, Zhang X, Liu G, Wu X, Wu B.</t>
  </si>
  <si>
    <t>BMC Pediatr</t>
  </si>
  <si>
    <t>10.1186/s12887-020-02140-7</t>
  </si>
  <si>
    <t>Intubation precautions in a pediatric patient with severe COVID-19</t>
  </si>
  <si>
    <t>We present the case of a child diagnosed with COVID-19 soon after open-heart surgery who required an urgent second surgery. The patient suffered from severe COVID-19 disease. The utility of preoperative COVID-19 testing, determination of recovery by an array of inflammatory markers and perioperative management are described.</t>
  </si>
  <si>
    <t>https://www.ncbi.nlm.nih.gov/pmc/articles/PMC7233244/</t>
  </si>
  <si>
    <t>Shaw R., Tighe N., Odegard K.C., Alexander P., Emani S., Yuki K.</t>
  </si>
  <si>
    <t>10.1016/j.epsc.2020.101495</t>
  </si>
  <si>
    <t>Children are protected against SARS-CoV-2 infection</t>
  </si>
  <si>
    <t>https://www.ncbi.nlm.nih.gov/pmc/articles/PMC7237367/</t>
  </si>
  <si>
    <t>Dimeglio C., Mansuy J.-M., Charpentier S., Claudet I., Izopet J.</t>
  </si>
  <si>
    <t>10.1016/j.jcv.2020.104451</t>
  </si>
  <si>
    <t>Children and the COVID-19 transition: Psychological reflections and suggestions on adapting to the emergency</t>
  </si>
  <si>
    <t>The current period of transition due to COVID-19 emergency may negatively affect the psychological functioning of children and require resources aimed at supporting post-transition adaptation. Few contributions exist which specifically focus on what to do in such circumstances in order to assist the mental health of both children and parents. It seems therefore critical to provide strategies, which support the adjustment of children during the pre-existing and post-transition periods. Furthermore, screening projects are required in order to identify those children with increased levels of emotional and behavioural issues, beyond the COVID-19 transition, in order to plan specific interventions.</t>
  </si>
  <si>
    <t>Muratori P., Ciacchini R.</t>
  </si>
  <si>
    <t>10.36131/CN20200219</t>
  </si>
  <si>
    <t xml:space="preserve">NA </t>
  </si>
  <si>
    <t>[Clinical features of coronavirus disease 2019 in children aged &lt;18 years in Jiangxi, China: an analysis of 23 cases]</t>
  </si>
  <si>
    <t>Objective: To study the clinical features of coronavirus disease 2019 (COVID-19) in children aged &lt;18 years.
Methods: A retrospective analysis was performed from the medical data of 23 children, aged from 3 months to 17 years and 8 months, who were diagnosed with COVID-19 in Jiangxi, China from January 21 to February 29, 2020.
Results: Of the 23 children with COVID-19, 17 had family aggregation. Three children (13%) had asymptomatic infection, 6 (26%) had mild type, and 14 (61%) had common type. Among these 23 children, 16 (70%) had fever, 11 (48%) had cough, 8 (35%) had fever and cough, and 8 (35%) had wet rales in the lungs. The period from disease onset or the first nucleic acid-positive detection of SARS-CoV-2 to the virus nucleic acid negative conversion was 6-24 days (median 12 days). Of the 23 children, 3 had a reduction in total leukocyte count, 2 had a reduction in lymphocytes, 2 had an increase in C-reactive protein, and 2 had an increase in D-dimer. Abnormal pulmonary CT findings were observed in 12 children, among whom 9 had patchy ground-glass opacities in both lungs. All 23 children received antiviral therapy and were recovered.
Conclusions: COVID-19 in children aged &lt;18 years often occurs with family aggregation, with no specific clinical manifestation and laboratory examination results. Most of these children have mild symptoms and a good prognosis. Epidemiological history is of particular importance in the diagnosis of COVID-19 in children aged &lt;18 years.</t>
  </si>
  <si>
    <t>http://www.zgddek.com/EN/abstract/abstract24997.shtml</t>
  </si>
  <si>
    <t>Wu HP, Li BF, Chen X, Hu HZ, Jiang SA, Cheng H, Hu XH, Tang JX, Zhong FC, Zeng LW, Yu W, Yuan Y, Wu XF, Li YP, Zheng ZL, Pan TB, Wu ZX, Yuan JF, Chen Q.</t>
  </si>
  <si>
    <t>[CURRENT KNOWLEDGE ON COVID-19 IN CHILDREN - CAUTIOUS OPTIMISM]</t>
  </si>
  <si>
    <t>The recent outbreak of COVID-19 which began in Wuhan, China in December 2019 and rapidly spread worldwide evolving into a pandemic, poses a global health emergency. As of mid-April over 2 million people have been infected with over 145 thousand casualties. The disease is more severe in the older population, whereas in children lower infection rates and milder symptoms are more common. Severe symptoms in the pediatric population, although uncommon, have been reported mainly in infants younger than 1 year of age. Perinatal transmission is infrequent and associated with a relatively mild illness in the newborn.</t>
  </si>
  <si>
    <t>https://pubmed.ncbi.nlm.nih.gov/32431118/</t>
  </si>
  <si>
    <t>Somekh I, Somech R.</t>
  </si>
  <si>
    <t>Harefuah</t>
  </si>
  <si>
    <t>Hebrew</t>
  </si>
  <si>
    <t>[RECOMMENDATIONS AND PRACTICAL MANAGEMENT OF PREGNANT WOMEN WITH COVID-19: A SCOPING REVIEW]</t>
  </si>
  <si>
    <t>Aim: To compile recommendations and evidence on the practical management of pregnant women with COVIC-19 in order to clarify standards of obstetric care in the face of this new disease.
Methods: Scoping review based on literaature searches in national and international health science databases (Pubmed/Medline, Biblioteca virtual en salud (BVS), Scielo, COCHRANE and CUIDEN) and websites, and additionally by a "snowball" system. MeSH terms were used: "COVID-19", "Pregnancy", "Delivery, Obstetric" "Pregnant Women" and "Maternal". As limits in the search Spanish and English languages were selected. No limits were established in relation to the year of publication or type of article.
Results: A total of 49 documents and articles were detected, of which 27 were analyzed, 18 were used, and 9 were discarded because they did not contain practical recommendations. The recommendations were grouped into 9 subjects: Prevention of infection in pregnant women, Prevention of infection in health care personnel attending pregnant women, Form of presentation and severity in pregnant women, Maternal-fetal transmission (vertical and perinatal), Maternal-fetal control of the pregnant woman infected with COVID-19, Control of the severely pregnant woman with COVID-19, Treatment of the pregnant woman with COVID-19, Management and route of termination of labor, Neonatal outcomes in women with COVID-19 and Breastfeeding.
Conclusions: Lack of strong evidence to support many of the recommendations for pregnant women with COVID-19, as they are based on previous experience with SARS-CoV and MERS-CoV infections. Further studies are needed to confirm the appropriateness of many of the recommendations and guidelines for action in the specific case of pregnant women and COVIC-19.</t>
  </si>
  <si>
    <t>https://doi.org/10.1016/j.enfcli.2020.05.009</t>
  </si>
  <si>
    <t>Torre HG, RodrÃ­guez-RodrÃ­guez R, MartÃ­nez AM.</t>
  </si>
  <si>
    <t>10.1016/j.enfcli.2020.05.009</t>
  </si>
  <si>
    <t>[Pregnant women complicated with COVID-19: a clinical analysis of 3 cases]</t>
  </si>
  <si>
    <t>Objective: To analyze the clinical characteristics and pregnancy outcomes of pregnant women complicated with coronavirus disease 2019 (COVID-19).
Methods: The clinical data of 3 pregnant women with COVID-19 admitted to the First Affiliated Hospital of Zhejiang University School of Medicine from January 19 to February 10, 2020 were retrospectively analyzed.
Results: There was one case in the first-trimester pregnancy (case 1), one in the second-trimester pregnancy (case 2) and one in third-trimester pregnancy (case 3). Cough, fever, fatigue, lung imaging changes were the main manifestations. The white cell count, lymphocyte percentage had no significantly changes in case 1 and case 3, while the levels of C-reactive protein (CRP), erythrocyte sedimentation rate (ESR), IL-6 and IL-10 elevated. The lymphocyte count and lymphocyte percentage decreased and the inflammatory indicators significantly increased in case 2. All patients were treated with antiviral, antitussive, oxygen inhalation; case 3 received glucocorticoids, case 2 with severe illness received glucocorticoids and additionally gamma globulin. All three cases were cured and discharged. Case 1 with early pregnancy chose to terminate pregnancy after discharge; case 2 chose to continue pregnancy without obstetric complications; and case 3 had cesarean section delivery due to abnormal fetal heart monitoring.
Conclusions: The report shows that COVID-19 in pregnancy women could be cured with active treatment, and the maternal and fetal outcomes can be satisfactory.</t>
  </si>
  <si>
    <t>https://pubmed.ncbi.nlm.nih.gov/32391671/?from_single_result=%5BPregnant+women+complicated+with+COVID-19%3A+a+clinical+analysis+of+3+cases%5D&amp;expanded_search_query=%5BPregnant+women+complicated+with+COVID-19%3A+a+clinical+analysis+of+3+cases%5D</t>
  </si>
  <si>
    <t>Chen X, Li Y, Wang J, Cai H, Cao H, Sheng J.</t>
  </si>
  <si>
    <t>Zhejiang Da Xue Xue Bao Yi Xue Ban</t>
  </si>
  <si>
    <t>[Maternal and neonatal consequences of coronavirus COVID-19 infection during pregnancy: a scoping review]</t>
  </si>
  <si>
    <t>Background: Coronavirus disease 2019 (COVID-19) is a new pathology, declared a public health emergency by the World Health Organization, which can have negative consequences for pregnant women and their newborns. The aim of this study was to explore the available knowledge on the consequences of developing COVI-19 in pregnant women and their neonates.
Methods: Scoping Review, in which the search for articles was conducted using DeCS ("pregnancy", "coronavirus", "health") and MeSH ("pregnan*", "pregnant women", "coronavirus"), linking the terms with the Boolean AND operator. Databases used were Web of Science, Scopus, BVS, Scielo and CUIDEN. In addition, the PRISMA methodology was applied.
Results: Ten studies were identified that assessed maternal and neonatal health after maternal COVID-19 infection. Pregnant women seem to had no serious symptoms. Neonates appeared to be affected to a greater extent. A death was reported in a premature newborn whose mother had COVID-19 pneumonia. There did not appear to be vertical transmission from mother to child. Nevertheless, this information was not conclusive.
Conclusions: COVID-19 appears to be more benign with pregnant women than with their neonates.</t>
  </si>
  <si>
    <t>Caparros-Gonzalez RA.</t>
  </si>
  <si>
    <t>Rev Esp Salud Publica</t>
  </si>
  <si>
    <t>Screening for COVID-19 at childbirth: does it deliver?</t>
  </si>
  <si>
    <t>https://doi.org/10.1002/uog.22099</t>
  </si>
  <si>
    <t>Ceulemans D, Thijs I, Schreurs A, Vercammen J, Lannoo L, Deprest J, Richter J, De Catte L, Devlieger R.</t>
  </si>
  <si>
    <t>10.1002/uog.22099</t>
  </si>
  <si>
    <t>13 positive out of 470 screened (473 women delivered)</t>
  </si>
  <si>
    <t>COVID-19 during pregnancy: Potential risk for neurodevelopmental disorders in neonates?</t>
  </si>
  <si>
    <t>https://doi.org/10.1016/j.ejogrb.2020.05.015</t>
  </si>
  <si>
    <t>Martins-Filho PR, Tanajura DM, Santos HP Jr, Santos VS.</t>
  </si>
  <si>
    <t>10.1016/j.ejogrb.2020.05.015</t>
  </si>
  <si>
    <t>Anticipating the impact of the COVID-19 pandemic on TB patients and TB control programmes</t>
  </si>
  <si>
    <t>The COVID-19 pandemic has currently overtaken every other health issue throughout the world. There are numerous ways in which this will impact existing public health issues. Here we reflect on the interactions between COVID-19 and tuberculosis (TB), which still ranks as the leading cause of death from a single infectious disease globally. There may be grave consequences for existing and undiagnosed TB patients globally, particularly in low and middle income countries (LMICs) where TB is endemic and health services poorly equipped. TB control programmes will be strained due to diversion of resources, and an inevitable loss of health system focus, such that some activities cannot or will not be prioritised. This is likely to lead to a reduction in quality of TB care and worse outcomes. Further, TB patients often have underlying co-morbidities and lung damage that may make them prone to more severe COVID-19. The symptoms of TB and COVID-19 can be similar, with for example cough and fever. Not only can this create diagnostic confusion, but it could worsen the stigmatization of TB patients especially in LMICs, given the fear of COVID-19. Children with TB are a vulnerable group especially likely to suffer as part of the "collateral damage". There will be a confounding of symptoms and epidemiological data through co-infection, as happens already with TB-HIV, and this will require unpicking. Lessons for COVID-19 could be learned from the vast experience of running global TB control programmes, while the astonishingly rapid and relatively well co-ordinated response to COVID-19 demonstrates how existing programmes could be significantly improved.</t>
  </si>
  <si>
    <t>https://doi.org/10.1186/s12941-020-00363-1</t>
  </si>
  <si>
    <t>Togun T, Kampmann B, Stoker NG, Lipman M.</t>
  </si>
  <si>
    <t>Ann Clin Microbiol Antimicrob</t>
  </si>
  <si>
    <t>10.1186/s12941-020-00363-1</t>
  </si>
  <si>
    <t>Response to "SARS-CoV-2 Testing and Outcomes in the First 30â€‰Days after the First Case of COVID-19 at an Australian Children's Hospital"</t>
  </si>
  <si>
    <t>https://doi.org/10.1111/1742-6723.13560</t>
  </si>
  <si>
    <t>Phakey A, Gabbie S.</t>
  </si>
  <si>
    <t>Emerg Med Australas</t>
  </si>
  <si>
    <t>10.1111/1742-6723.13560</t>
  </si>
  <si>
    <t>Crisis Standard of Care: Management of Infantile Spasms during COVID-19</t>
  </si>
  <si>
    <t xml:space="preserve">The Child Neurology Society collaborated with the Pediatric Epilepsy Research Consortium to issue an online statement April 6, 2020 of immediate recommendations to streamline diagnosis, treatment, and follow up of infantile spasms. The recommendations encourage use of telemedicine, outpatient over inpatient studies, and oral therapies as initial treatment. Each recommendation is earmarked as enduring if intended to outlast the pandemic, and limited if intended only during the duration of the pandemic. </t>
  </si>
  <si>
    <t>https://doi.org/10.1002/ana.25792</t>
  </si>
  <si>
    <t>Grinspan ZM, Mytinger JR, Baumer FM, Ciliberto MA, Cohen BH, Dlugos DJ, Harini C, Hussain SA, Joshi SM, Keator CG, Knupp KG, McGoldrick PE, Nickels KC, Park JT, Pasupuleti A, Patel AD, Pomeroy SL, Shahid AM, Shellhaas RA, Shrey DW, Singh RK, Wolf SM, Yozawitz EG, Yuskaitis CJ, Waugh J, Pearl PL; Child Neurology Society (Practice Committee and Executive Board) and the Pediatric Epilepsy Research Consortium (Infantile Spasms Special Interest Group and Steering Committee).</t>
  </si>
  <si>
    <t>Ann Neurol</t>
  </si>
  <si>
    <t>10.1002/ana.25792</t>
  </si>
  <si>
    <t>Global Consortium Study of Neurological Dysfunction in COVID-19 (GCS-NeuroCOVID): Study Design and Rationale</t>
  </si>
  <si>
    <t>Background: As the COVID-19 pandemic developed, reports of neurological dysfunctions spanning the central and peripheral nervous systems have emerged. The spectrum of acute neurological dysfunctions may implicate direct viral invasion, para-infectious complications, neurological manifestations of systemic diseases, or co-incident neurological dysfunction in the context of high SARS-CoV-2 prevalence. A rapid and pragmatic approach to understanding the prevalence, phenotypes, pathophysiology and prognostic implications of COVID-19 neurological syndromes is urgently needed.
Methods: The Global Consortium to Study Neurological dysfunction in COVID-19 (GCS-NeuroCOVID), endorsed by the Neurocritical Care Society (NCS), was rapidly established to address this need in a tiered approach. Tier-1 consists of focused, pragmatic, low-cost, observational common data element (CDE) collection, which can be launched immediately at many sites in the first phase of this pandemic and is designed for expedited ethical board review with waiver-of-consent. Tier 2 consists of prospective functional and cognitive outcomes assessments with more detailed clinical, laboratory and radiographic data collection that would require informed consent. Tier 3 overlays Tiers 1 and 2 with experimental molecular, electrophysiology, pathology and imaging studies with longitudinal outcomes assessment and would require centers with specific resources. A multicenter pediatrics core has developed and launched a parallel study focusing on patients ages &lt;18 years. Study sites are eligible for participation if they provide clinical care to COVID-19 patients and are able to conduct patient-oriented research under approval of an internal or global ethics committee. Hospitalized pediatric and adult patients with SARS-CoV-2 and with acute neurological signs or symptoms are eligible to participate. The primary study outcome is the overall prevalence of neurological complications among hospitalized COVID-19 patients, which will be calculated by pooled estimates of each neurological finding divided by the average census of COVID-19 positive patients over the study period. Secondary outcomes include: in-hospital, 30 and 90-day morality, discharge modified Rankin score, ventilator-free survival, ventilator days, discharge disposition, and hospital length of stay.
Results: In a one-month period (3/27/20-4/27/20) the GCS-NeuroCOVID consortium was able to recruit 71 adult study sites, representing 17 countries and 5 continents and 34 pediatrics study sites.
Conclusions: This is one of the first large-scale global research collaboratives urgently assembled to evaluate acute neurological events in the context of a pandemic. The innovative and pragmatic tiered study approach has allowed for rapid recruitment and activation of numerous sites across the world-an approach essential to capture real-time critical neurological data to inform treatment strategies in this pandemic crisis.</t>
  </si>
  <si>
    <t>https://doi.org/10.1007/s12028-020-00995-3</t>
  </si>
  <si>
    <t>Protocol/Study Design</t>
  </si>
  <si>
    <t>Frontera J, Mainali S, Fink EL, Robertson CL, Schober M, Ziai W, Menon D, Kochanek PM, Suarez JI, Helbok R, McNett M, Chou SH; GCS-NeuroCOVID Study.</t>
  </si>
  <si>
    <t>Neurocrit Care</t>
  </si>
  <si>
    <t>10.1007/s12028-020-00995-3</t>
  </si>
  <si>
    <t>SARS-CoV-2 infection in ambulatory and hospitalised Spanish children</t>
  </si>
  <si>
    <t>https://doi.org/10.1136/archdischild-2020-319366</t>
  </si>
  <si>
    <t>de Ceano-Vivas M, MartÃ­n-EspÃ­n I, Del Rosal T, Bueno-Barriocanal M, Plata-Gallardo M, Ruiz-DomÃ­nguez JA, LÃ³pez-LÃ³pez R, Molina-GutiÃ©rrez MÃ, Bote-GascÃ³n P, GonzÃ¡lez-BertolÃ­n I, GarcÃ­a-SÃ¡nchez P, MartÃ­n-SÃ¡nchez J, de Miguel-Lavisier B, Sainz T, Baquero-Artigao F, MÃ©ndez-EchevarrÃ­a A, Calvo C.</t>
  </si>
  <si>
    <t>10.1136/archdischild-2020-319366</t>
  </si>
  <si>
    <t>A Pediatric Emergency Department Protocol to Avoid Intrahospital Spread of SARS-CoV-2 during the Outbreak in Bergamo, Italy</t>
  </si>
  <si>
    <t>The pandemic of coronavirus SARS-CoV-2 disease affected Northern Italy, spreading from the Bergamo province to the entire country. During reorganization of our emergency department to support patients presenting with coronavirus SARS-CoV-2 disease, we aimed to evaluate whether children play a role in intrahospital spread of the infection.</t>
  </si>
  <si>
    <t>https://doi.org/10.1016/j.jpeds.2020.04.026</t>
  </si>
  <si>
    <t>Nicastro E, Mazza A, Gervasoni A, Di Giorgio A, D'Antiga L.</t>
  </si>
  <si>
    <t>10.1016/j.jpeds.2020.04.026</t>
  </si>
  <si>
    <t>SARS-CoV-2 in Pregnancy: A Comprehensive Summary of Current Guidelines</t>
  </si>
  <si>
    <t>Since the declaration of the global pandemic of COVID-19 by the World Health Organization on 11 March 2020, we have continued to see a steady rise in the number of patients infected by SARS-CoV-2. However, there is still very limited data on the course and outcomes of this serious infection in a vulnerable population of pregnant patients and their fetuses. International perinatal societies and institutions including SMFM, ACOG, RCOG, ISUOG, CDC, CNGOF, ISS/SIEOG, and CatSalut have released guidelines for the care of these patients. We aim to summarize these current guidelines in a comprehensive review for patients, healthcare workers, and healthcare institutions. We included 15 papers from 10 societies through a literature search of direct review of society's websites and their journal publications up till 20 April 2020. Recommendations specific to antepartum, intrapartum, and postpartum were abstracted from the publications and summarized into Tables. The summary of guidelines for the management of COVID-19 in pregnancy across different perinatal societies is fairly consistent, with some variation in the strength of recommendations. It is important to recognize that these guidelines are frequently updated, as we continue to learn more about the course and impact of COVID-19 in pregnancy.</t>
  </si>
  <si>
    <t>https://doi.org/10.3390/jcm9051521</t>
  </si>
  <si>
    <t>Narang K, Ibirogba ER, Elrefaei A, Trad ATA, Theiler R, Nomura R, Picone O, Kilby M, Escuriet R, Suy A, Carreras E, Tonni G, Ruano R.</t>
  </si>
  <si>
    <t>J Clin Med</t>
  </si>
  <si>
    <t>10.3390/jcm9051521</t>
  </si>
  <si>
    <t>CT Features of Coronavirus Disease (COVID-19) in 30 Pediatric Patients</t>
  </si>
  <si>
    <t>OBJECTIVE. The purpose of this study is to characterize the CT findings of 30 children from mainland China who had laboratory-confirmed coronavirus disease (COVID-19). Although recent American College of Radiology recommendations assert that CT should not be used as a screening or diagnostic tool for patients with suspected COVID-19, radiologists should be familiar with the imaging appearance of this disease to identify its presence in patients undergoing CT for other reasons. MATERIALS AND METHODS. We retrospectively reviewed the CT findings and clinical symptoms of 30 pediatric patients with laboratory-confirmed COVID-19 who were seen at six centers in China from January 23, 2020, to February 8, 2020. Patient age ranged from 10 months to 18 years. Patients older than 18 years of age or those without chest CT examinations were excluded. Two cardiothoracic radiologists and a cardiothoracic imaging fellow characterized and scored the extent of lung involvement. Cohen kappa coefficient was used to calculate interobserver agreement between the readers. RESULTS. Among children, CT findings were often negative (77%). Positive CT findings seen in children included ground-glass opacities with a peripheral lung distribution, a crazy paving pattern, and the halo and reverse halo signs. There was a correlation between increasing age and increasing severity of findings, consistent with reported symptomatology in children. Eleven of 30 patients (37%) underwent follow-up chest CT, with 10 of 11 examinations (91%) showing no change, raising questions about the utility of CT in the diagnosis and management of COVID-19 in children. CONCLUSION. The present study describes the chest CT findings encountered in children with COVID-19 and questions the utility of CT in the diagnosis and management of pediatric patients.</t>
  </si>
  <si>
    <t>https://doi.org/10.2214/ajr.20.23145</t>
  </si>
  <si>
    <t>Steinberger S, Lin B, Bernheim A, Chung M, Gao Y, Xie Z, Zhao T, Xia J, Mei X, Little BP.</t>
  </si>
  <si>
    <t>AJR Am J Roentgenol</t>
  </si>
  <si>
    <t>10.2214/AJR.20.23145</t>
  </si>
  <si>
    <t>Placental Pathology in COVID-19</t>
  </si>
  <si>
    <t>Objectives: To describe histopathologic findings in the placentas of women with coronavirus disease 2019 (COVID-19) during pregnancy.
Methods: Pregnant women with COVID-19 delivering between March 18, 2020, and May 5, 2020, were identified. Placentas were examined and compared to historical controls and women with placental evaluation for a history of melanoma.
Results: Sixteen placentas from patients with severe acute respiratory syndrome coronavirus 2 (SARS-CoV-2) were examined (15 with live birth in the third trimester, 1 delivered in the second trimester after intrauterine fetal demise). Compared to controls, third trimester placentas were significantly more likely to show at least one feature of maternal vascular malperfusion (MVM), particularly abnormal or injured maternal vessels, and intervillous thrombi. Rates of acute and chronic inflammation were not increased.The placenta from the patient with intrauterine fetal demise showed villous edema and a retroplacental hematoma.
Conclusions: Relative to controls, COVID-19 placentas show increased prevalence of decidual arteriopathy and other features of MVM, a pattern of placental injury reflecting abnormalities in oxygenation within the intervillous space associated with adverse perinatal outcomes. Only 1 COVID-19 patient was hypertensive despite the association of MVM with hypertensive disorders and preeclampsia. These changes may reflect a systemic inflammatory or hypercoagulable state influencing placental physiology.</t>
  </si>
  <si>
    <t>https://doi.org/10.1093/ajcp/aqaa089</t>
  </si>
  <si>
    <t>Shanes ED, Mithal LB, Otero S, Azad HA, Miller ES, Goldstein JA.</t>
  </si>
  <si>
    <t>Am J Clin Pathol</t>
  </si>
  <si>
    <t>10.1093/ajcp/aqaa089</t>
  </si>
  <si>
    <t>16 case placentas; 215 melanoma controls; 17,479 all historical controls</t>
  </si>
  <si>
    <t>The EPICENTRE (ESPNIC Covid pEdiatric Neonatal Registry) initiative: background and protocol for the international SARS-CoV-2 infections registry</t>
  </si>
  <si>
    <t>The outbreak of SARS-CoV-2 is the worst healthcare emergency of this century, and its impact on pediatrics and neonatology is still largely unknown. The European Society for Pediatric and Neonatal Intensive Care (ESPNIC) launched the EPICENTRE (ESPNIC Covid pEdiatric Neonatal Registry) international, multicenter, and multidisciplinary initiative to study the epidemiology, clinical course, and outcomes of pediatric and neonatal SARS-CoV-2 infections. EPICENTRE background and aims are presented together with protocol details. EPICENTRE is open to centers all over the world, and this will allow to provide a pragmatic picture of the epidemic, with a particular attention to pediatric and neonatal critical care issues.Conclusions: EPICENTRE will allow researchers to clarify the epidemiology, clinical presentation, and outcomes of pediatric and neonatal SARS-CoV-2 infection, refining its clinical management and hopefully providing new insights for clinicians.What is Known:• COVID19 is the new disease caused by SARS-CoV-2 infection and is spreading around the globe.• Majority of data available about SARS-CoV-2 infections originates from adult patients.What is New:• EPICENTRE is the first international, multicenter, multidisciplinary, meta-data driven, hospital-based, online, prospective cohort registry dedicated to neonatal and pediatric SARS-CoV-2 infections.• EPICENTRE will allow to understand epidemiology and physiopathology of COVID19.</t>
  </si>
  <si>
    <t>https://doi.org/10.1007/s00431-020-03690-9</t>
  </si>
  <si>
    <t>De Luca D, Rava L, Nadel S, Tissieres P, Gawronski O, Perkins E, Chidini G, Tingay DG.</t>
  </si>
  <si>
    <t>Eur J Pediatr</t>
  </si>
  <si>
    <t>10.1007/s00431-020-03690-9</t>
  </si>
  <si>
    <t>Analysis of Maternal Coronavirus Infections and Neonates Born to Mothers with 2019-nCoV; a Systematic Review</t>
  </si>
  <si>
    <t>Introduction: The emergence and fast spread of 2019 novel coronavirus (2019-nCoV) threatens the world as a new public health crisis. This study aimed to clarify the impact of novel coronavirus disease (COVID-19) on pregnant patients and maternal and neonatal outcomes.
Methods: A comprehensive literature search was conducted in databases including PubMed, Scopus, Embase, ProQuest, and Science Direct. All studies including original data; case reports, case series, descriptive and observational studies, and randomized controlled trials were searched from December 2019 until 19 March 2020.
Results: The search identified 1472 results and 939 abstracts were screened. 928 articles were excluded because studies did not include pregnant women. Full texts of eleven relevant studies were reviewed and finally nine studies were included in this study. The characteristics of 89 pregnant women and their neonates were studied. Results revealed that low-grade fever and cough were the principal symptoms in all patients. The main reported laboratory findings were lymphopenia, elevated C-Reactive Protein (CRP), Amino alanine transferase (ALT), and Aspartate amino transferase (AST). In all symptomatic cases, chest Computerized Tomography (CT) scans were abnormal. Fetal distress, premature rupture of membranes and preterm labor were the main prenatal complications. Two women needed intensive care unit admission and mechanical ventilation, one of whom developed multi-organ dysfunction and was on Extracorporeal Membrane Oxygenation (ECMO). No case of maternal death was reported up to the time the studies were published. 79 mothers delivered their babies by cesarean section and five women had a vaginal delivery. No fetal infection through intrauterine vertical transmission was reported.
Conclusions: Available data showed that pregnant patients in late pregnancy had clinical manifestations similar to non-pregnant adults. It appears that the risk of fetal distress, preterm delivery and prelabor rupture of membranes (PROM) rises with the onset of COVID-19 in the third trimester of pregnancy. There is also no evidence of intrauterine and transplacental transmission of COVID-19 to the fetus in the third trimester of pregnancies.</t>
  </si>
  <si>
    <t>http://www.ncbi.nlm.nih.gov/pmc/articles/pmc7211430/</t>
  </si>
  <si>
    <t>Muhidin S, Behboodi Moghadam Z, Vizheh M.</t>
  </si>
  <si>
    <t>Background: The impact of the coronavirus disease 2019 (Covid-19) on pregnant women is incompletely understood, but early data from case series suggest a variable course of illness from asymptomatic or mild disease to maternal death. It is unclear whether pregnant women manifest enhanced disease similar to influenza viral infection or whether specific risk factors might predispose to severe disease.
Objective: To describe maternal disease and obstetrical outcomes associated with Covid-19 disease in pregnancy to rapidly inform clinical care.
Study design: Retrospective study of pregnant patients with a laboratory-confirmed severe acute respiratory syndrome coronavirus-2 (SARS-CoV-2) infection from six hospital systems in Washington State between January 21, 2020 and April 17, 2020. Demographics, medical and obstetric history, and Covid-19 encounter data were abstracted from medical records.
Results: A total of 46 pregnant patients with a SARS-CoV-2 infection were identified from hospital systems capturing 40% of births in Washington State. Nearly all pregnant individuals with a SARS-CoV-2 infection were symptomatic (93.5%, n=43) and the majority were in their second or third trimester (43.5%, n=20 and 50.0%, n=23, respectively). Symptoms resolved in a median of 24 days (interquartile range 13-37). Seven women were hospitalized (16%) including one admitted to the intensive care unit. Six cases (15%) were categorized as severe Covid-19 disease with nearly all patients being either overweight or obese prior to pregnancy, asthma or other co-morbidities. Eight deliveries occurred during the study period, including a preterm birth at 33 weeks to improve pulmonary status in a woman with Class III obesity. One stillbirth occurred of unknown etiology.
Conclusions: Nearly 15% of pregnant patients developed severe Covid-19, which occurred primarily in overweight or obese women with underlying conditions. Obesity and Covid-19 may synergistically increase risk for a medically-indicated preterm birth to improve maternal pulmonary status in late pregnancy. Collectively, these findings support categorizing pregnant patients as a higher risk group, particularly for those with chronic co-morbidities.</t>
  </si>
  <si>
    <t>https://doi.org/10.1016/j.ajog.2020.05.031</t>
  </si>
  <si>
    <t>Lokken EM, Walker CL, Delaney S, Kachikis A, Kretzer NM, Erickson A, Resnick R, Vanderhoeven J, Hwang JK, Barnhart N, Rah J, Mccartney SA, Ma KK, Huebner EM, Thomas C, Sheng JS, Paek BW, Retzlaff K, Kline CR, Munson J, Blain M, Lacourse SM, Deutsch G, Adams Waldorf K.</t>
  </si>
  <si>
    <t>COVID-19, Australia: Epidemiology Report 15 (Reporting week to 23:59 AEST 10 May 2020)</t>
  </si>
  <si>
    <t>Confirmed cases in Australia notified up to 10 May 2020: notifications = 6,971; deaths = 98. The incidence of new cases of COVID-19 has reduced dramatically since a peak in mid-March. The reduction in international travel, social distancing measures and public health action have likely been effective in slowing the spread of the disease, in the Australian community. Cases of COVID-19 continue to be notified by jurisdictions, albeit at a slowed rate. Testing rates over the past week have increased markedly, with a very low proportion of people testing positive. These low rates of detection are indicative of low levels of COVID-19 transmission. It is important that testing rates and community adherence to public health measures remain high to support the continued suppression of the virus, particularly in vulnerable high-risk groups and settings. In the past reporting week new cases in Australia are mostly considered to be locally acquired, consistent with the drop in international travel. Most locally-acquired cases can be linked back to a known case or cluster. Although the proportion of locally-acquired cases has increased, the overall rate of cases, regardless of place of acquisition, continues to decrease. The crude case fatality rate in Australia remains low (1.4%), compared with the WHO reported global rate (6.9%). The low case fatality rate is likely reflective of high case detection and high quality of health care services in Australia. Deaths from COVID-19 in Australia have occurred predominantly among the elderly and those with comorbidities, with no deaths occurring in those under 40 years. The highest rate of COVID-19 continues to be among people aged 60-79 years, with a third of these cases associated with several outbreaks linked to cruise ships. The lowest rate of disease is in young children, a pattern reflected in international reports. Internationally, cases continue to increase, with some areas such as Brazil and India showing a dramatic rise in reported cases. Although some low-income countries have currently reported few cases, it is possible that this is due to limited diagnostic and public health capacity, and may not be reflective of disease occurrence.</t>
  </si>
  <si>
    <t>https://doi.org/10.33321/cdi.2020.44.43</t>
  </si>
  <si>
    <t>COVID-19 National Incident Room Surveillance Team.</t>
  </si>
  <si>
    <t>Commun Dis Intell (2018)</t>
  </si>
  <si>
    <t>10.33321/cdi.2020.44.43</t>
  </si>
  <si>
    <t>Pop of Australia</t>
  </si>
  <si>
    <t>COVID-19 in Pregnant Women: Case Series from One Large New York City Obstetrical Practice</t>
  </si>
  <si>
    <t>Objective: This study aimed to report a case series of pregnant women in New York City with confirmed or presumed coronavirus disease (COVID-19) infection.
Study design: Beginning March 22, 2020, all pregnant women from one large obstetrical practice in New York City were contacted regularly to inquire about symptoms of COVID-19 (fever, cough, shortness of breath, malaise, anosmia), or sick contacts. A running log was kept of these patients, as well as all patients who underwent COVID-19 testing. For this report, we included every patient with suspected COVID-19 infection, which was defined as at least two symptoms, or a positive COVID-19 nasopharyngeal polymerase chain reaction test.
Results: From March 22, 2020 until April 30, 2020, 757 pregnant women in our practice were evaluated and 92 had known or suspected COVID-19 (12.2%, 95% confidence interval [CI]: 10.0-14.7%). Of these 92 women, 33 (36%) had positive COVID-19 test results. Only one woman required hospital admission for 5 days due to COVID-19 (1.1%, 95% CI: 0.2-5.9%). One other woman received home oxygen. No women required mechanical ventilation and there were no maternal deaths. One woman had an unexplained fetal demise at 14 weeks' gestation around the time of her COVID-19 symptoms. Twenty one of the 92 women have delivered, and all were uncomplicated.
Conclusions: Among 92 women with confirmed or presumed COVID-19, the overall morbidity was low. These preliminary results are encouraging for pregnant women during the COVID-19 pandemic.</t>
  </si>
  <si>
    <t>https://doi.org/10.1055/s-0040-1712529</t>
  </si>
  <si>
    <t>Fox NS, Melka S.</t>
  </si>
  <si>
    <t>10.1055/s-0040-1712529</t>
  </si>
  <si>
    <t>33 positive women; 92 with known or suspected COVID-19; 757 pregnant women evaluated</t>
  </si>
  <si>
    <t>Novel coronavirus SARS-CoV-2 and COVID-19. Practice recommendations for obstetric anaesthesia: what we have learned thus far</t>
  </si>
  <si>
    <t>SARS-CoV-2 is a novel coronavirus causing a global pandemic of a severe respiratory illness known as COVID-19. To date, globally, over 30,000 people have died from this emerging disease. As clinicians and healthcare systems around the world are rapidly adapting to manage patients with COVID-19, limited data are emerging from different patient populations to support best-practice and improve outcomes. In this review, we present a summary of emerging data in the obstetric population and offer obstetric and anaesthetic clinicians around the world a set of evidence-driven, practice-based recommendations for the anaesthetic management of pregnant women with suspected or confirmed COVID-19.</t>
  </si>
  <si>
    <t>https://doi.org/10.1016/j.ijoa.2020.04.006</t>
  </si>
  <si>
    <t>Bampoe S, Odor PM, Lucas DN.</t>
  </si>
  <si>
    <t>Int J Obstet Anesth</t>
  </si>
  <si>
    <t>10.1016/j.ijoa.2020.04.006</t>
  </si>
  <si>
    <t>Children's Screen Time During the COVID-19 Pandemic: Boundaries and Etiquette</t>
  </si>
  <si>
    <t>https://doi.org/10.1089/cyber.2020.29185.bkw</t>
  </si>
  <si>
    <t>Wiederhold BK.</t>
  </si>
  <si>
    <t>Cyberpsychol Behav Soc Netw</t>
  </si>
  <si>
    <t>10.1089/cyber.2020.29185.bkw</t>
  </si>
  <si>
    <t>Knowledge, perceptions and preventive practices towards COVID-19 early in the outbreak among Jimma university medical center visitors, Southwest Ethiopia</t>
  </si>
  <si>
    <t>Background: Novel-coronavirus disease-2019 (COVID-19) is currently a pandemic and public health emergency of international concern, as avowed by the World Health Organization (WHO). Ethiopia has become one of the affected countries as of March 15, 2020.
Objective: This study aimed to assess the knowledge, perceptions, and practices among the Jimma University medical center (JUMC) visitors in Jimma town.
Methods: A cross-sectional study was conducted on 247 sampled visitors, from 20-24 March 2020. Consecutive sampling was used to recruit the participants. The study tools were adapted from WHO resources. The data were analyzed using the Statistical Package for Social Sciences (SPSS) version 20.0. Descriptive statistics were used to describe the status of knowledge, perception, and practices. Logistic regression was executed to assess the predictors of dominant preventive practices.
Results: Of the 247 respondents, 205 (83.0%) knew the main clinical symptoms of COVID-19. 72.0% knew that older people who have chronic illnesses are at high risk of developing a severe form of COVID-19. About 95.1% knew that the COVID-19 virus spreads via respiratory droplets of infected people, while 77 (31.2%) of the respondents knew about the possibility of asymptomatic transmission. Only 15 (6.1%) knew that children and young adults had to involve preventive measures. Overall, 41.3% of the visitors had high knowledge. The majority, 170(68.8%), felt self-efficacious to controlling COVID-19. 207(83.3%) believed that COVID-19 is a stigmatized disease. Frequent hand washing (77.3%) and avoidance of shaking hands (53.8%) were the dominant practices. Knowledge status and self-efficacy (positively), older age, and unemployment (negatively) predicted hand washing and avoidance of handshaking.
Conclusions: The status of knowledge and desirable practices were not sufficient enough to combat this rapidly spreading virus. COVID-19 risk communication and public education efforts should focus on building an appropriate level of knowledge while enhancing the adoption of recommended self-care practices with special emphasis on high-risk audience segments.</t>
  </si>
  <si>
    <t>https://doi.org/10.1371/journal.pone.0233744</t>
  </si>
  <si>
    <t>Ethiopia</t>
  </si>
  <si>
    <t>Kebede Y, Yitayih Y, Birhanu Z, Mekonen S, Ambelu A.</t>
  </si>
  <si>
    <t>PLoS One</t>
  </si>
  <si>
    <t>10.1371/journal.pone.0233744</t>
  </si>
  <si>
    <t>247 participants</t>
  </si>
  <si>
    <t>Contraception during Coronavirus-Covid 19 pandemia. Recommendations of the Board of the Italian Society of Contraception</t>
  </si>
  <si>
    <t>Purpose: The Italian Society of Contraception identified as one of its priorities the need to give recommendations on management of contraception during Coronavirus-Covid 19 pandemiaMaterials and methods: A concise communication was produced which summarises in an easy-to-read format suitable for clinicians the management of the different contraceptives mostly used. Information how to manage contraception in different conditions is presented.Results: Women may, in general, continue to use either intrauterine and or hormonal contraceptives. The use of condom should be added to any hormonal contraceptive, when the contraceptive efficacy is reduced or when women stop the contraceptive method.Conclusion: At the present time, during the Coronavirus-Covid 19 pandemia, no data contraindicate the use of intrauterine or hormonal contraceptives. Conversely the use of an appropriate contraception is advocate to prevent unintended pregnancies.</t>
  </si>
  <si>
    <t>https://doi.org/10.1080/13625187.2020.1766016</t>
  </si>
  <si>
    <t>Fruzzetti F, Cagnacci A, Primiero F, De Leo V, Bastianelli C, Bruni V, Caruso S, Di Carlo C, Farris M, Grandi G, Grasso A, Guida M, Meriggiola M, Paoletti AM, Cianci A, Nappi C, Volpe A.</t>
  </si>
  <si>
    <t>10.1080/13625187.2020.1766016</t>
  </si>
  <si>
    <t>The COVID-19 Pandemic and Pediatric Graduate Medical Education</t>
  </si>
  <si>
    <t>https://doi.org/10.1542/peds.2020-1057</t>
  </si>
  <si>
    <t>Chiel L, Winthrop Z, S Winn A.</t>
  </si>
  <si>
    <t>10.1542/peds.2020-1057</t>
  </si>
  <si>
    <t>Pregnancy affected by SARS-CoV-2 infection: a flash report from Michigan</t>
  </si>
  <si>
    <t>The world is currently affected by the invasion of a human to human highly transmissible novel corona virus classified as SARS-CoV-2. It causes a severe acute lower respiratory tract syndrome named corona virus disease (CoVid-19). The virus is detected primarily by RT-PCR. The reproduction number (Ro) has been reported between 2.28 and 5.27]. It is beyond our objective to provide an in-depth discussion of the virus characteristics and its distinct viral clades and pathogenic behavior. On 30 January 2020 the World Health Organization (WHO) declared this outbreak a Public Health Emergency of International Concern, (PHEIC) and on 11 March 2020 WHO declared it a pandemic. There is limited information on the effect of CoVid-19 in pregnancy and the new born. We describe the details of the hospital course of the first 16 cases involving pregnant women, admitted to an urban-suburban community general hospital in Wayne County Michigan, from 26 March to 10 April 2020. At the time of this writing the Covid-19 pandemic has affected 35,291 persons in the state of Michigan (0.37%) making it the third most affected state in the USA (MDHHS). Pregnant women are believed to be at higher risk of Covid-19 infection in association with the known physiologic changes of the immune, cardiorespiratory and metabolic systems during pregnancy.</t>
  </si>
  <si>
    <t>https://doi.org/10.1080/14767058.2020.1765334</t>
  </si>
  <si>
    <t>Qadri F, Mariona F.</t>
  </si>
  <si>
    <t>10.1080/14767058.2020.1765334</t>
  </si>
  <si>
    <t>16 positive cases out of 192 patients</t>
  </si>
  <si>
    <t>Clinical Findings and Disease Severity in Hospitalized Pregnant Women With Coronavirus Disease 2019 (COVID-19)</t>
  </si>
  <si>
    <t>Objective: To investigate the clinical evolution of coronavirus disease 2019 (COVID-19) in hospitalized pregnant women and potential factors associated with severe maternal outcomes.
Methods: We designed a prospective multicenter cohort study of pregnant women with severe acute respiratory syndrome coronavirus 2 (SARS-CoV-2) infection who were admitted to 12 Italian maternity hospitals between February 23 and March 28, 2020. Clinical records, laboratory and radiologic examinations, and pregnancy outcomes were collected. A subgroup of patients with severe disease was identified based on intensive care unit (ICU) admission, delivery for respiratory compromise, or both.
Results: Seventy-seven patients were included, 14 of whom had severe disease (18%). Two thirds of the patients in the cohort were admitted during the third trimester, and 84% were symptomatic on admission. Eleven patients underwent urgent delivery for respiratory compromise (16%), and six were admitted to the ICU (8%). One woman received extracorporeal membrane oxygenation; no deaths occurred. Preterm delivery occurred in 12% of patients, and nine newborns were admitted to the neonatal intensive care unit. Patients in the severe subgroup had significantly higher pregestational body mass indexes (BMIs) and heart and respiratory rates and a greater frequency of fever or dyspnea on admission compared with women with a nonsevere disease evolution.
Conclusion: In our cohort, one in five women hospitalized with COVID-19 infection delivered urgently for respiratory compromise or were admitted to the ICU. None, however, died. Increased pregestational BMI and abnormal heart and respiratory rates on admission were associated with severe disease.</t>
  </si>
  <si>
    <t>https://doi.org/10.1097/aog.0000000000003979</t>
  </si>
  <si>
    <t>Savasi VM, Parisi F, PatanÃ¨ L, Ferrazzi E, Frigerio L, Pellegrino A, Spinillo A, Tateo S, Ottoboni M, Veronese P, Petraglia F, Vergani P, Facchinetti F, Spazzini D, Cetin I.</t>
  </si>
  <si>
    <t>10.1097/AOG.0000000000003979</t>
  </si>
  <si>
    <t>The Role of the Pediatric Intensivist in the Coronavirus Disease 2019 Pandemic</t>
  </si>
  <si>
    <t>https://doi.org/10.1097/pcc.0000000000002433</t>
  </si>
  <si>
    <t>Rodriguez-Rubio M, Camporesi A, de la Oliva P.</t>
  </si>
  <si>
    <t>10.1097/PCC.0000000000002433</t>
  </si>
  <si>
    <t>The Role of Human Coronavirus Infection in Pediatric Acute Gastroenteritis</t>
  </si>
  <si>
    <t>Since human coronavirus (HCoV)-like particles were detected in the stool specimens of acute gastroenteritis and necrotizing enterocolitis children with electron microscopy, the relationship between HCoV and the pediatric gastrointestinal illness had been recognized. In recent years, the overall detection rates have been low and have varied by region. HCoVs have not been considered as the major pathogens in pediatric acute gastroenteritis. HCoVs detected in children with acute gastroenteritis have included 229E, OC43, HKU1, NL63, and severe acute respiratory syndrome coronavirus, Middle East Respiratory Syndrome Coronavirus and severe acute respiratory syndrome coronavirus-2 have also been associated with gastrointestinal symptoms in children. Although digestive tract has been recognized as an infection route, it has not been possible to fully investigate the association between HCoVs infection and the gastrointestinal symptoms because of the limited number of pediatric cases. Furthermore, pathological features have not been clear. Till now, our knowledge of severe acute respiratory syndrome coronavirus-2 is limited. However, diarrhea and vomiting have been seen in pediatric cases, particularly in newborns and infants. It has been necessary to pay more attention on gastrointestinal transmission to identify the infected children early and avoid the children without apparent or mild symptoms becoming the sources of infection.</t>
  </si>
  <si>
    <t>https://doi.org/10.1097/inf.0000000000002752</t>
  </si>
  <si>
    <t>Xiong LJ, Zhou MY, He XQ, Wu Y, Xie XL.</t>
  </si>
  <si>
    <t>10.1097/INF.0000000000002752</t>
  </si>
  <si>
    <t>Applying Harm Reduction Principles to Address Screen Time in Young Children Amidst the COVID-19 Pandemic</t>
  </si>
  <si>
    <t>https://doi.org/10.1097/dbp.0000000000000825</t>
  </si>
  <si>
    <t>Vanderloo LM, Carsley S, Aglipay M, Cost KT, Maguire J, Birken CS.</t>
  </si>
  <si>
    <t>J Dev Behav Pediatr</t>
  </si>
  <si>
    <t>10.1097/DBP.0000000000000825</t>
  </si>
  <si>
    <t>Nasal ACE2 Levels and COVID-19 in Children</t>
  </si>
  <si>
    <t>https://doi.org/10.1001/jama.2020.8946</t>
  </si>
  <si>
    <t>Patel AB, Verma A.</t>
  </si>
  <si>
    <t>10.1001/jama.2020.8946</t>
  </si>
  <si>
    <t>Early impact of the coronavirus disease (COVID-19) pandemic and physical distancing measures on routine childhood vaccinations in England, January to April 2020</t>
  </si>
  <si>
    <t>Using electronic health records, we assessed the early impact of coronavirus disease (COVID-19) on routine childhood vaccination in England by 26 April 2020. Measles-mumps-rubella vaccination counts fell from February 2020, and in the 3 weeks after introduction of physical distancing measures were 19.8% lower (95% confidence interval: -20.7 to -18.9) than the same period in 2019, before improving in mid-April. A gradual decline in hexavalent vaccination counts throughout 2020 was not accentuated by physical distancing.</t>
  </si>
  <si>
    <t>https://doi.org/10.2807/1560-7917.es.2020.25.19.2000848</t>
  </si>
  <si>
    <t>McDonald HI, Tessier E, White JM, Woodruff M, Knowles C, Bates C, Parry J, Walker JL, Scott JA, Smeeth L, Yarwood J, Ramsay M, Edelstein M.</t>
  </si>
  <si>
    <t>10.2807/1560-7917.ES.2020.25.19.2000848</t>
  </si>
  <si>
    <t>Authors' reply to correspondence in response to "Will children reveal their secret? The coronavirus dilemma"</t>
  </si>
  <si>
    <t>https://doi.org/10.1183/13993003.01617-2020</t>
  </si>
  <si>
    <t>Midulla F, Cristiani L, Mancino E.</t>
  </si>
  <si>
    <t>10.1183/13993003.01617-2020</t>
  </si>
  <si>
    <t>Antenatal corticosteroids for pregnant women with COVID-19 infection and preterm prelabor rupture of membranes: a decision analysis</t>
  </si>
  <si>
    <t>Background: While antenatal corticosteroids are routinely used to decrease adverse neonatal outcomes following preterm delivery, corticosteroids are also associated with worse outcomes in patients with viral respiratory infections. Currently in the setting of the COVID-19 pandemic, it is unclear whether antenatal corticosteroids for infant benefit outweigh the potential harm to a pregnant woman with a COVID-19 infection.Objective: To determine at which gestational ages administering antenatal corticosteroids is the optimal management strategy for hospitalized women with preterm prelabor rupture of membranes (PPROM) who have a COVID-19 infection.Methods: We designed a decision-analytic model to assess the maternal and infant outcomes associated with antenatal corticosteroid administration for risk of preterm delivery following rupture of membranes in the setting of a COVID-19 infection. We used a theoretical cohort of 10,000 women at each gestational age between 24 and 32 weeks who were hospitalized with PPROM and found to be COVID-19 positive. Maternal outcomes included intensive care unit admission and death related to COVID-19 infection. The infant outcomes of interest included respiratory distress syndrome, intraventricular hemorrhage, neurodevelopmental delay, and death, and were assessed along with maternal and infant quality-adjusted life years (QALYs). Deterministic and probabilistic sensitivity analyses were used to evaluate model assumptions.Results: In our theoretical cohort of 10,000 women with COVID-19 infection and preterm prelabor rupture of membrane between 24 and 32 weeks, corticosteroid administration resulted in 2,200 women admitted to the ICU and 110 maternal deaths at each gestational age. No antenatal corticosteroid use resulted in 1,500 ICU admissions and 75 maternal deaths at each gestational age. Antenatal corticosteroid administration also resulted in fewer cases of respiratory distress syndrome, intraventricular hemorrhage, and infant death. Overall, we found that between 24 and 30 weeks of gestation, administering antenatal corticosteroids was the optimal management strategy as it resulted in higher combined QALYs than no corticosteroid use. For 31 and 32 weeks of gestation, antenatal corticosteroid administration resulted in lower combined QALYs. On sensitivity analyses, we found that with increasing gestational age, the probability which antenatal corticosteroids was the optimal management strategy decreased.Conclusion: Administration of antenatal corticosteroids was an effective management strategy compared to no corticosteroid administration at gestational ages less than 31 weeks. These results provide data for clinicians to utilize when counseling pregnant patients hospitalized with PPROM and have a COVID-19 infection.</t>
  </si>
  <si>
    <t>https://doi.org/10.1080/14767058.2020.1763951</t>
  </si>
  <si>
    <t>Zhou CG, Packer CH, Hersh AR, Caughey AB.</t>
  </si>
  <si>
    <t>10.1080/14767058.2020.1763951</t>
  </si>
  <si>
    <t>theoretical cohort of 10,000 women</t>
  </si>
  <si>
    <t>Decision-analytic model with deterministic and probabilistic sensitivity analyses</t>
  </si>
  <si>
    <t>Exclusion of Pregnant Women from Clinical Trials during the Coronavirus Disease 2019 Pandemic: A Review of International Registries</t>
  </si>
  <si>
    <t>Objective: Pregnant women have been historically excluded from clinical trials for nonobstetric conditions, even during prior epidemics. The objective of this review is to describe the current state of research for pregnant women during the coronavirus disease 2019 (COVID-19) pandemic.
Study design: We conducted a search of international trial registries for trials relating to the novel coronavirus. The eligibility criteria for each trial were reviewed for inclusion/exclusion of pregnant women. Relevant data were extracted and descriptive statistics were calculated for individual and combined data. The total number of trials from each registry were compared, as well as the proportions of pregnancy-related trials within each.
Results: Among 621,370 trials in the World Health Organization International Clinical Trials Registry, 927 (0.15%) were COVID-19 related. Of those, the majority (52%) explicitly excluded pregnancy or failed to address pregnancy at all (46%) and only 16 (1.7%) were pregnancy specific. When categorized by region, 688 (74.2%) of COVID-19 trials were in Asia, followed by 128 (13.8%) in Europe, and 66 (7.2%) in North America. Of the COVID-19 trials which included pregnant women, only three were randomized-controlled drug trials.
Conclusion: Approximately 1.7% of current COVID-19 research is pregnancy related and the majority of trials either explicitly exclude or fail to address pregnancy. Only three interventional trials worldwide involved pregnant women. The knowledge gap concerning the safety and efficacy of interventions for COVID-19 created by the exclusion of pregnant women may ultimately harm them. While "ethical" concerns about fetal exposure are often cited, it is in fact unethical to habitually exclude pregnant women from research.</t>
  </si>
  <si>
    <t>https://doi.org/10.1055/s-0040-1712103</t>
  </si>
  <si>
    <t>Smith DD, Pippen JL, Adesomo AA, Rood KM, Landon MB, Costantine MM.</t>
  </si>
  <si>
    <t>10.1055/s-0040-1712103</t>
  </si>
  <si>
    <t>Why is SARS-CoV-2 infection milder among children?</t>
  </si>
  <si>
    <t>https://doi.org/10.6061/clinics/2020/e1947</t>
  </si>
  <si>
    <t>Palmeira P, Barbuto JAM, Silva CAA, Carneiro-Sampaio M.</t>
  </si>
  <si>
    <t>10.6061/clinics/2020/e1947</t>
  </si>
  <si>
    <t>Extracorporeal Membrane Oxygenation for Pediatric Patients With Coronavirus Disease 2019-Related Illness</t>
  </si>
  <si>
    <t>Objective: To describe current hospital guidelines and the opinions of extracorporeal membrane oxygenation leaders at U.S. children's hospitals concerning the use of extracorporeal membrane oxygenation for coronavirus disease 2019-positive pediatric patients.
Design: Confidential, self-administered questionnaire.
Setting: One hundred twenty-seven U.S. pediatric extracorporeal membrane oxygenation centers.
Subjects: Extracorporeal membrane oxygenation center program directors and coordinators.
Interventions: None.
Measurements and main results: In March 2020, a survey was sent to 127 pediatric extracorporeal membrane oxygenation centers asking them to report their current hospital extracorporeal membrane oxygenation guidelines for coronavirus disease 2019-positive patients. Respondents were also asked their opinion on three ethical dilemmas including: prioritization of children over adults for extracorporeal membrane oxygenation use, institution of do-not-resuscitate orders, and the use of extracorporeal cardiopulmonary resuscitation for coronavirus disease 2019-positive patients. Forty-seven extracorporeal membrane oxygenation centers had enacted guidelines including 46 (100%) that offer venovenous-extracorporeal membrane oxygenation and 42 (89%) that offer venoarterial-extracorporeal membrane oxygenation for coronavirus disease 2019-positive pediatric patients. Forty-four centers (94%) stated that the indications for extracorporeal membrane oxygenation candidacy in coronavirus disease 2019 disease were similar to those used in other viral illnesses, such as respiratory syncytial virus or influenza. Most program directors (98%) did not endorse that children hospitalized with coronavirus disease 2019 should be made do-not-resuscitate and had variable opinions on whether children should be given higher priority over adults when rationing extracorporeal membrane oxygenation. Over half of program directors (60%) did not support the use of extracorporeal cardiopulmonary resuscitation for coronavirus disease 2019.
Conclusions: The majority of pediatric extracorporeal membrane oxygenation centers have proactively established guidelines for the use of extracorporeal membrane oxygenation for coronavirus disease 2019-related illnesses. Further work is needed to help guide the fair allocation of extracorporeal membrane oxygenation resources and to determine the appropriateness of extracorporeal cardiopulmonary resuscitation.</t>
  </si>
  <si>
    <t>https://doi.org/10.1097/pcc.0000000000002432</t>
  </si>
  <si>
    <t>MacGregor RM, Antiel RM, Najaf T, Said AS, Warner BW, Raval MV, Shakhsheer B.</t>
  </si>
  <si>
    <t>10.1097/PCC.0000000000002432</t>
  </si>
  <si>
    <t>Can pediatric COVID-19 testing sensitivity be improved with sequential tests?</t>
  </si>
  <si>
    <t>https://doi.org/10.1213/ane.0000000000004982</t>
  </si>
  <si>
    <t>Soneru CN, Petersen TR, Bajracharya M, Hadid S, Demeter A.</t>
  </si>
  <si>
    <t>Anesth Analg</t>
  </si>
  <si>
    <t>10.1213/ANE.0000000000004982</t>
  </si>
  <si>
    <t>Vertical transmission of COVID-19: SARS-CoV-2 RNA on the fetal side of the placenta in pregnancies with COVID-19 positive mothers and neonates at birth</t>
  </si>
  <si>
    <t>https://doi.org/10.1016/j.ajogmf.2020.100145</t>
  </si>
  <si>
    <t>PatanÃ¨ L, Morotti D, Giunta MR, Sigismondi C, Piccoli MG, Frigerio L, Mangili G, Arosio M, Cornolti G.</t>
  </si>
  <si>
    <t>10.1016/j.ajogmf.2020.100145</t>
  </si>
  <si>
    <t>Covid-19, pregnancy and childbirth</t>
  </si>
  <si>
    <t>https://doi.org/10.1016/j.banm.2020.05.026</t>
  </si>
  <si>
    <t>Bull Acad Natl Med</t>
  </si>
  <si>
    <t>10.1016/j.banm.2020.05.026</t>
  </si>
  <si>
    <t>CoViD-19, containment and accidents in children's domestic life</t>
  </si>
  <si>
    <t>https://doi.org/10.1016/j.banm.2020.05.016</t>
  </si>
  <si>
    <t>10.1016/j.banm.2020.05.016</t>
  </si>
  <si>
    <t>Reduction of coronavirus burden with mass azithromycin distribution</t>
  </si>
  <si>
    <t>We evaluated the potential antiviral effects of azithromycin on the nasopharyngeal virome of Nigerien children who had received multiple rounds of mass drug administration. We found that the respiratory burden of non-SARS coronaviruses was decreased with azithromycin distributions.</t>
  </si>
  <si>
    <t>https://doi.org/10.1093/cid/ciaa606</t>
  </si>
  <si>
    <t>Randomized control trial</t>
  </si>
  <si>
    <t>Doan T, Hinterwirth A, Arzika AM, Worden L, Chen C, Zhong L, Oldenburg CE, Keenan JD, Lietman TM; MORDOR Study Group.</t>
  </si>
  <si>
    <t>10.1093/cid/ciaa606</t>
  </si>
  <si>
    <t>890 nasopharyngeal samples tested</t>
  </si>
  <si>
    <t>Pediatric COVID-19: An Update on the Expanding Pandemic</t>
  </si>
  <si>
    <t>https://doi.org/10.1016/j.ijpam.2020.05.001</t>
  </si>
  <si>
    <t>Al-Hajjar S, McIntosh K.</t>
  </si>
  <si>
    <t>Int J Pediatr Adolesc Med</t>
  </si>
  <si>
    <t>10.1016/j.ijpam.2020.05.001</t>
  </si>
  <si>
    <t>The use of convalescent plasma therapy and remdesivir in the successful management of a critically ill obstetric patient with novel coronavirus 2019 infection: A case report</t>
  </si>
  <si>
    <t>Remdesivir is a novel therapeutic with known activity against SARS CoV-2 and related coronaviruses. Remdesivir, as well as convalescent plasma therapy, are currently under investigation as potential therapies for patients with Coronavirus Disease 19 (COVID-19). In this case report we summarize the use of convalescent plasma therapy and then remdesivir as a late addition in the treatment of a critically ill obstetric patient with COVID-19. The patient subsequently improved, was extubated 5 days after initiation of remdesivir, was transitioned to room air 24 h later, and discharged at the completion of remdesivir therapy.</t>
  </si>
  <si>
    <t>https://doi.org/10.1016/j.crwh.2020.e00221</t>
  </si>
  <si>
    <t>Anderson J, Schauer J, Bryant S, Graves CR.</t>
  </si>
  <si>
    <t>Case Rep Womens Health</t>
  </si>
  <si>
    <t>10.1016/j.crwh.2020.e00221</t>
  </si>
  <si>
    <t>Novel coronavirus-related acute respiratory distress syndrome in a patient with twin pregnancy: A case report</t>
  </si>
  <si>
    <t>We present the case of a 39-year-old woman, G1P0, who had conceived twins via in-vitro fertilization, who presented at 27 weeks of gestation with nasal congestion and dry cough for 7 days. On presentation, her physical examination was benign, except for sinus tachycardia, and she was oxygenating adequately on room air. Laboratory studies were unremarkable, except a PCR test positive for SARS-COV2, and a CT scan of her chest showed bilateral multi-focal ground-glass opacities. A fetal non-stress test was reassuring. She was treated with intravenous fluids, ceftriaxone, azithromycin, and hydroxychloroquine. During her hospital stay, she developed progressively worsening respiratory failure, initially requiring non-invasive ventilation, and subsequently progressed to acute respiratory distress syndrome requiring mechanical ventilation. She then suffered from sudden hypoxemia and hemodynamic collapse, on maximal ventilatory support, prompting an emergency cesarean section at bedside. This led to rapid stabilization of hemodynamic parameters, and of her overall respiratory status. Both the twins were born prematurely, and one of them tested positive for SARS-COV2.</t>
  </si>
  <si>
    <t>https://doi.org/10.1016/j.crwh.2020.e00220</t>
  </si>
  <si>
    <t>Mehta H, Ivanovic S, Cronin A, VanBrunt L, Mistry N, Miller R, Yodice P, Rezai F.</t>
  </si>
  <si>
    <t>10.1016/j.crwh.2020.e00220</t>
  </si>
  <si>
    <t>1 pregnant women giving birth to twins</t>
  </si>
  <si>
    <t>Reflection on lower rates of COVID-19 in children: Does childhood immunizations offer unexpected protection?</t>
  </si>
  <si>
    <t>The incidence of COVID-19 in children and teenagers is only about 2% in China. Children had mild symptoms and hardly infected other children or adults. It is worth considering that children are the most vulnerable to respiratory pathogens, but fatal SARS-like virus had not caused severe cases among them. According to the pathological studies of COVID-19 and SARS, a sharp decrease in T lymphocytes leads to the breakdown of the immune system. The cellular immune system of children differs from that of adults may be the keystone of atypical clinical manifestations or even covert infection. The frequent childhood vaccinations and repeated pathogens infections might be resulting in trained immunity of innate immune cells, immune fitness of adaptive immune cells or cross-protection of antibodies in the children. Therefore, due to lack of specific vaccine, some vaccines for tuberculosis, influenza and pneumonia may have certain application potential for the front-line health workers in the prevention and control of COVID-19. However, for high-risk susceptible populations, such as the elderly with basic diseases such as hypertension and diabetes, it is necessary to explore the remedial effect of the planned immune process on their immunity to achieve the trained immunity or immune fitness, so as to improve their own antiviral ability.</t>
  </si>
  <si>
    <t>https://doi.org/10.1016/j.mehy.2020.109842</t>
  </si>
  <si>
    <t>Lyu J, Miao T, Dong J, Cao R, Li Y, Chen Q.</t>
  </si>
  <si>
    <t>10.1016/j.mehy.2020.109842</t>
  </si>
  <si>
    <t>Covid-19 during pregnancy: a case series from an universally tested population from the north of Portugal</t>
  </si>
  <si>
    <t>https://doi.org/10.1016/j.ejogrb.2020.05.029</t>
  </si>
  <si>
    <t>Portugal</t>
  </si>
  <si>
    <t>DÃ³ria M, Peixinho C, Laranjo M, VarejÃ£o AM, Silva PT.</t>
  </si>
  <si>
    <t>10.1016/j.ejogrb.2020.05.029</t>
  </si>
  <si>
    <t>12 positive out of 103 pregnant women</t>
  </si>
  <si>
    <t>Can SARS-CoV-2-infected women breastfeed after viral clearance?</t>
  </si>
  <si>
    <t>The recently emerged novel coronavirus pneumonia, named the coronavirus disease 2019 (COVID-19), shares several clinical characteristics with severe acute respiratory syndrome (SARS) and Middle East respiratory syndrome (MERS), and spread rapidly throughout China in December of 2019 (Huang et al., 2020). The pathogen 2019 novel coronavirus (2019-nCoV) is now named SARS coronavirus 2 (SARS-CoV-2) and is highly infectious. As of Apr. 9, 2020, over 80 000 confirmed cases had been reported, with an estimated mortality rate of 4.0% (Chinese Center for Disease Control and Prevention, 2020). Person-to-person transmission and familial clustering have been reported (Chan et al., 2020; Nishiura et al., 2020; Phan et al., 2020). However, there is no evidence of fetal intrauterine infection in pregnant women who have been infected with SARS-CoV-2 in their third trimester (Chen et al., 2020). It is unclear whether breastfeeding transmits the virus from previously infected and recovered mothers to their babies. Here we report the clinical course of a pregnant woman with COVID-19. In order to determine whether SARS-CoV-2 can be transmitted to newborns through breastfeeding, we measured viral RNA in the patient's breastmilk samples at different time points after delivery.</t>
  </si>
  <si>
    <t>https://www.ncbi.nlm.nih.gov/pmc/articles/PMC7205600/</t>
  </si>
  <si>
    <t>Lang GJ, Zhao H.</t>
  </si>
  <si>
    <t>J Zhejiang Univ Sci B</t>
  </si>
  <si>
    <t>10.1631/jzus.B2000095</t>
  </si>
  <si>
    <t>Dialectical behavior therapy-based psychological intervention for woman in late pregnancy and early postpartum suffering from COVID-19: a case report</t>
  </si>
  <si>
    <t>At the end of 2019, a new form of pneumonia disease known as the corona virus disease 2019 (COVID-19) rapidly spread throughout most provinces of China, and the total global number of COVID-19 cases has surpassed 500 000 by Mar. 27, 2020 (WHO, 2020). On Jan. 30, 2020, the World Health Organization (WHO) declared COVID-19 a global health emergency (WHO, 2020). COVID-19 causes most damage to the respiratory system, leading to pneumonia or breathing difficulties. The confirmed case fatality risk (cCFR) was estimated to be 5% to 8% (Jung et al., 2020). Besides physical pain, COVID-19 also induces psychological distress, with depression, anxiety, and stress affecting the general population, quarantined population, medical staff, and patients at different levels (Kang et al., 2020; Xiang et al., 2020). Previous research on patients in isolation wards highlighted the risk of depressed mood, fear, loneliness, frustration, excessive worries, and insomnia (Abad et al., 2010).</t>
  </si>
  <si>
    <t>https://www.ncbi.nlm.nih.gov/pmc/articles/PMC7110264/</t>
  </si>
  <si>
    <t>Huang JW, Zhou XY, Lu SJ, Xu Y, Hu JB, Huang ML, Wang HF, Hu CC, Li SG, Chen JK, Wang Z, Hu SH, Wei N.</t>
  </si>
  <si>
    <t>10.1631/jzus.B2010012</t>
  </si>
  <si>
    <t>Dialectical behavior therapy-based psychological intervention</t>
  </si>
  <si>
    <t>SARS-COV-2 infection in children and newborns: a systematic review</t>
  </si>
  <si>
    <t>A recent outbreak of a novel Coronavirus responsible for a Severe Acute Respiratory Syndrome (SARS-CoV-2) is spreading globally. The aim of this study was to systematically review main clinical characteristics and outcomes of SARS-CoV-2 infections in pediatric age. An electronic search was conducted in PubMed database. Papers published between 1 January and 1 May 2020 including children aged 0-18 years were selected. Sixty-two studies and three reviews were included, with a total sample size of 7480 children (2428/4660 males, 52.1%; weighted mean age 7.6 years). Patients showed mainly mild (608/1432, 42.5%) and moderate (567/1432, 39.6%) signs of the infection. About 2% of children were admitted to the pediatric intensive care unit. The most commonly described symptoms were fever (51.6%) and cough (47.3%). Laboratory findings were often unremarkable. Children underwent a chest CT scan in 73.9% of all cases, and 32.7% resulted normal. Overall, the estimated mortality was 0.08%. A higher proportion of newborns was severely ill (12%) and dyspnea was the most common reported sign (40%).Conclusion: SARS-CoV-2 affects children less severely than adults. Laboratory and radiology findings are mainly nonspecific. Larger epidemiological and clinical cohort studies are needed to better understand possible implications of COVID-19 infection in children.What is Known:• A novel Coronavirus has been recently identified as responsible for a new Severe Acute Respiratory Syndrome (SARS-CoV-2) spreading globally.• There is limited evidence on SARS-CoV2 infection in children.What is New:• Systematically reviewed available evidence showed that children with SARS-CoV-2 infection may have a less severe pattern of disease in comparison to adults.• Blood tests and radiology findings are mainly nonspecific in children but may help to identify those who are severely ill.</t>
  </si>
  <si>
    <t>https://doi.org/10.1007/s00431-020-03684-7</t>
  </si>
  <si>
    <t>Liguoro I, Pilotto C, Bonanni M, Ferrari ME, Pusiol A, Nocerino A, Vidal E, Cogo P.</t>
  </si>
  <si>
    <t>10.1007/s00431-020-03684-7</t>
  </si>
  <si>
    <t>The Role of Non-Contrast Chest CT in Suspected or Confirmed Coronavirus Disease 2019 (COVID-19) Pediatric Patients</t>
  </si>
  <si>
    <t>https://doi.org/10.1007/s12098-020-03338-4</t>
  </si>
  <si>
    <t>Mathew RP, Jose M, Toms A.</t>
  </si>
  <si>
    <t>10.1007/s12098-020-03338-4</t>
  </si>
  <si>
    <t>Giving birth under lockdown during the COVID-19 epidemic</t>
  </si>
  <si>
    <t>https://doi.org/10.1016/j.jogoh.2020.101785</t>
  </si>
  <si>
    <t>Viaux S, Maurice P, Cohen D, Jouannic JM.</t>
  </si>
  <si>
    <t>10.1016/j.jogoh.2020.101785</t>
  </si>
  <si>
    <t>Psychological status of postpartum women under the COVID-19 pandemic in Japan</t>
  </si>
  <si>
    <t>Under the COVID-19 (Coronavirus Disease 2019) pandemic, limitations are known to cause some psychosocial problems. We compared the results of mental screening of the postpartum women conducted during the COVID-19 epidemic with those at the same period last year. Based on the results, the worse mother-infant bonding was suspected at 1 month after birth under the COVID-19 pandemic.</t>
  </si>
  <si>
    <t>https://doi.org/10.1080/14767058.2020.1763949</t>
  </si>
  <si>
    <t>Suzuki S.</t>
  </si>
  <si>
    <t>10.1080/14767058.2020.1763949</t>
  </si>
  <si>
    <t>132 pregnant during COVID-19; 148 controls (pregnant the year prior)</t>
  </si>
  <si>
    <t>The immune system of children: the key to understanding SARS-CoV-2 susceptibility?</t>
  </si>
  <si>
    <t>https://doi.org/10.1016/s2352-4642(20)30135-8</t>
  </si>
  <si>
    <t>Carsetti R, Quintarelli C, Quinti I, Piano Mortari E, Zumla A, Ippolito G, Locatelli F.</t>
  </si>
  <si>
    <t>10.1016/S2352-4642(20)30135-8</t>
  </si>
  <si>
    <t>Coronavirus disease 2019 in pregnancy: early lessons</t>
  </si>
  <si>
    <t>The worldwide incidence of coronavirus disease 2019 (COVID-19) infection is rapidly increasing, but there exists limited information on coronavirus disease 2019 in pregnancy. Here, we present our experience with 7 confirmed cases of coronavirus disease 2019 in pregnancy presenting to a single large New York City tertiary care hospital. Of the 7 patients, 5 presented with symptoms of coronavirus disease 2019, including cough, myalgias, fevers, chest pain, and headache. Of the 7 patients, 4 were admitted to the hospital, including 2 who required supportive care with intravenous hydration. Of note, the other 2 admitted patients who were asymptomatic on admission to the hospital, presenting instead for obstetrically indicated labor inductions, became symptomatic after delivery, each requiring intensive care unit admission.</t>
  </si>
  <si>
    <t>https://doi.org/10.1016/j.ajogmf.2020.100111</t>
  </si>
  <si>
    <t>Breslin N, Baptiste C, Miller R, Fuchs K, Goffman D, Gyamfi-Bannerman C, D'Alton M.</t>
  </si>
  <si>
    <t>10.1016/j.ajogmf.2020.100111</t>
  </si>
  <si>
    <t>7 confirmed cases</t>
  </si>
  <si>
    <t>A controversial debate: Vertical transmission of COVID-19 in pregnancy</t>
  </si>
  <si>
    <t>https://dx.doi.org/10.5812/archcid.102286</t>
  </si>
  <si>
    <t>Mardani M., Pourkaveh B.</t>
  </si>
  <si>
    <t>Arch Clin Infect Dis</t>
  </si>
  <si>
    <t>10.5812/archcid.102286</t>
  </si>
  <si>
    <t>https://www.researchgate.net/publication/340897268_MATERNAL_AND_NEONATAL_CONSEQUENCES_OF_CORONAVIRUS_COVID-19_INFECTION_DURING_PREGNANCY_A_SCOPING_REVIEW_Full_ENGLISH_version</t>
  </si>
  <si>
    <t>https://www.clinicalneuropsychiatry.org/download/children-and-the-covid-19-transition-psychological-reflections-and-suggestions-on-adapting-to-the-emergency/</t>
  </si>
  <si>
    <t>Ireland</t>
  </si>
  <si>
    <t>Pre-print</t>
  </si>
  <si>
    <t>Modeled assumed prevalence of infection as 0.5%, 1%, and 5%, using district-family data the COVID-19 outbreak in China. Considered asymptomatic, non-hospitalized symptomatic, and hospitalized symptomatic outcomes.</t>
  </si>
  <si>
    <t>This model "[explores]  explore two scenarios: the first is an age-structured model that splits the population into three groups based on age, which we use to investigate the effects of school closures, while the second splits the population into two communities in the presence of healthcare inequities."</t>
  </si>
  <si>
    <t>Physical distancing measures from government; looked at result of these restrictions on mixing patterns by age group</t>
  </si>
  <si>
    <t>Antenatal corticosteroid</t>
  </si>
  <si>
    <t>Azithromycin</t>
  </si>
  <si>
    <t>Breastfeeding/Breast milk</t>
  </si>
  <si>
    <t>Previous Digest</t>
  </si>
  <si>
    <t>Activation of the SARS-CoV-2 receptor Ace2 by cytokines through pan JAK-STAT enhancers</t>
  </si>
  <si>
    <t>ACE2, in concert with the protease TMPRSS2, binds the novel coronavirus SARS-CoV-2 and facilitates its cellular entry. The ACE2 gene is expressed in SARS-CoV-2 target cells, including Type II Pneumocytes (Ziegler, 2020), and is activated by interferons. Viral RNA was also detected in breast milk (Wu et al., 2020), raising the possibility that ACE2 expression is under the control of cytokines through the JAK-STAT pathway. Here we show that Ace2 expression in mammary tissue is induced during pregnancy and lactation, which coincides with the establishment of a candidate enhancer. The prolactin-activated transcription factor STAT5 binds to tandem sites that coincide with activating histone enhancer marks and additional transcription components. The presence of pan JAK-STAT components in mammary alveolar cells and in Type II Pneumocytes combined with the autoregulation of both STAT1 and STAT5 suggests a prominent role of cytokine signaling pathways in cells targeted by SARS-CoV-2.</t>
  </si>
  <si>
    <t>http://biorxiv.org/content/early/2020/05/11/2020.05.11.089045.abstract</t>
  </si>
  <si>
    <t>Hennighausen, LL, Hye Kyung</t>
  </si>
  <si>
    <t>10.1101/2020.05.11.089045</t>
  </si>
  <si>
    <t>Breastfeeding of Infants Born to Mothers with COVID-19: A Rapid Review</t>
  </si>
  <si>
    <t>Abstract Background: Existing recommendations on whether mothers with COVID-19 should continue breastfeeding are still conflicting. We aimed to conduct a rapid review of mother-to-child transmission of COVID-19 during breastfeeding. Methods: We systematically searched Medline, Embase, Web of Science, Cochrane library, China Biology Medicine disc, China National Knowledge Infrastructure, Wanfang, and preprint articles up to March 2020. We included studies relevant to transmission through milk and respiratory droplets during breastfeeding of mothers with COVID-19, SARS, MERS and influenza. Two reviewers independently screened studies for eligibility, extracted data, assessed risk of bias and used GRADE to assess certainty of evidence. Results: A total of 4481 records were identified in our literature search. Six studies (five case reports and one case series) involving 58 mothers (16 mothers with COVID-19, 42 mothers with influenza) and their infants proved eligible. Five case reports showed that the viral nucleic acid tests for all thirteen collected samples of breast milk from mothers with COVID-19 were negative. A case series of 42 influenza infected postpartum mothers taking precautions (hand hygiene and wearing masks) before breastfeeding showed that no neonates were infected with influenza during one-month of follow-up. Conclusions: The current evidence indicates that SARS-CoV-2 viral nucleic acid has not been detected in breast milk. The benefits of breastfeeding may outweigh the risk of SARS-CoV-2 infection in infants. Mothers with COVID-19 should take appropriate precautions to reduce the risk of transmission via droplets and close contact during breastfeeding. Keywords: Breastfeeding; COVID-19; infant; mother-to-child transmission; rapid Review.</t>
  </si>
  <si>
    <t>http://medrxiv.org/content/early/2020/04/19/2020.04.13.20064378.abstract</t>
  </si>
  <si>
    <t>Yang, NC, Siyi; Zhang, Jingyi; Wang, Xia; Tang, Yuyi; Wang, Jianjian; Huang, Liping; Wang, Chenglin; Zhang, Hairong; Baskota, Muna; Ma, Yanfang; Zhou, Qi; Luo, Xufei; Yang, Shu; Feng, Xixi; Li, Weiguo; Fukuoka, Toshio; Ahn, Hyeong Sik; Lee, Myeong Soo; Luo, Zhengxiu; Liu, Enmei; Chen, Yaolong</t>
  </si>
  <si>
    <t>10.1101/2020.04.13.20064378</t>
  </si>
  <si>
    <t>6 studies, 58 mothers</t>
  </si>
  <si>
    <t>Coronavirus disease 2019 (COVID-19) and pregnancy: Overview and report of the first German case with COVID-19 and gestational diabetes</t>
  </si>
  <si>
    <t>Since the beginning of the coronavirus pandemic with SARS-CoV‑2 (severe acute respiratory syndrome coronavirus 2) in January 2020, more than 100 cases of pregnant Chinese women have been published, including individuals with gestational diabetes (GDM). The descriptive overview reports on the clinical presentation of COVID-19 as well as on obstetric and neonatal outcome data. The main symptoms of the overall milder course of infection are fever, cough and dyspnea. So far, there is no evidence of intrauterine transmission of the virus and no evidence of breast milk transfer. Postnatal infections of infants of infected mothers are documented, but the course is usually mild. The available data are informative for preparing health professionals for the expected infections in pregnant women with the comorbidity diabetes mellitus.</t>
  </si>
  <si>
    <t>http://dx.doi.org/10.1007/s11428-020-00611-0</t>
  </si>
  <si>
    <t>Kleinwechter H., Laubner K.</t>
  </si>
  <si>
    <t xml:space="preserve">Diabetologe </t>
  </si>
  <si>
    <t>German</t>
  </si>
  <si>
    <t>10.1007/s11428-020-00611-0</t>
  </si>
  <si>
    <t>Diabetologe (2020). Date of Publication: 2020</t>
  </si>
  <si>
    <t xml:space="preserve">Not available </t>
  </si>
  <si>
    <t>Coronavirus disease 2019 among pregnant Chinese women: Case series data on the safety of vaginal birth and breastfeeding</t>
  </si>
  <si>
    <t>OBJECTIVE:
To assess whether vaginal secretions and breast milk of COVID-19 patients contain SARS-CoV-2 virus.
DESIGN:
Single center cohort study.
SETTING:
Renmin Hospital of Wuhan University, Wuhan, Hubei province, China.
POPULATION OR SAMPLE:
We studied 13 COVID-19 infected pregnant women diagnosed between January 31 and March 9, 2020.
METHODS:
We collected clinical data, vaginal secretions and stool specimens, breast milk from COVID-19 infected women during different stages of pregnancy and neonatal throat, anal swabs.
MAIN OUTCOME(S) AND MEASURE(S):
We assessed viral presence in different biosamples.
RESULTS:
Of the 13 women with COVID-19, 5 were in their first trimester, 3 in their second trimester, and 5 in their third trimester. Of the 5 women during their third trimester who gave birth, all delivered live newborns. Among these 5 deliveries, the primary adverse perinatal outcomes included premature delivery (n = 2) and neonatal pneumonia (n = 2). One of 9 stool samples was positive; and all 13 vaginal secretion samples, and 5 throat swabs and 4 anal swabs collected from newborns were negative for the novel coronavirus. However, 1 of 3 samples of breast milk was positive by viral nucleic acid testing.
CONCLUSIONS:
In this case series of 13 pregnant women with COVID-19, we observed negative viral test results in vaginal secretion specimens, suggesting that a vaginal delivery may be a safe delivery option. However, additional research is urgently needed to examine breast milk and the potential risk for viral contamination.</t>
  </si>
  <si>
    <t>https://www.ncbi.nlm.nih.gov/pubmed/32369656</t>
  </si>
  <si>
    <t>Wu Y, Liu C, Dong L, Zhang C, Chen Y, Liu J, Zhang C, Duan C, Zhang H, Mol BW, Dennis CL, Yin T, Yang J, Huang H.</t>
  </si>
  <si>
    <t>BJOG</t>
  </si>
  <si>
    <t>10.1111/1471-0528.16276</t>
  </si>
  <si>
    <t>13 pregnant women with COVID-19</t>
  </si>
  <si>
    <t>Current State of Knowledge About SARS-CoV-2 and COVID-19 Disease in Pregnant Women</t>
  </si>
  <si>
    <t>During any epidemic of infectious diseases, pregnant women constitute an extremely sensitive group due to altered physiology and immune functions, and thus altered susceptibility to infection. With regard to the management of pregnant COVID-19 patients, in addition to the treatment of the infection itself, which is not that different from generally accepted principles, it is interesting to consider which obstetric procedures should be used to minimize the adverse effects on mother and child. Questions arise concerning the continuation of pregnancy, how to terminate the pregnancy, the possibility of virus transmission through the placenta, isolation of the newborn after birth, and breastfeeding.
The aim of this study was to review the current state of knowledge about SARS-CoV-2 infection and COVID-19 disease in pregnant women. Because the epidemic began in China, most of the available literature comes from studies conducted there. The studies used to prepare this review article are the first non-randomized studies containing small groups of examined women. They do not provide clear indications, but show that in an epidemic situation, special care should be taken in pregnancy management, making decisions about termination of pregnancy, and handling of the newborn baby to minimize the risk of subsequent health consequences.
Further analysis is needed on the incidence of COVID-19 among pregnant women and its consequences. This will allow us to develop recommendations on how to deal with patients in the future in case of repeated epidemic emergencies.</t>
  </si>
  <si>
    <t>https://www.medscimonit.com/abstract/index/idArt/924725?</t>
  </si>
  <si>
    <t>Poland</t>
  </si>
  <si>
    <t>Gujski M, Humeniuk E, Bojar I.</t>
  </si>
  <si>
    <t>Med Sci Monit</t>
  </si>
  <si>
    <t>10.12659/MSM.924725</t>
  </si>
  <si>
    <t>Detection of SARS-CoV-2 in Human Breast Milk</t>
  </si>
  <si>
    <t>SARS-CoV-2 (CoV-2) is mainly transmitted in the human population during close contact and respiratory droplets. It is currently unclear, however, whether CoV-2 is shed into milk and may also be transmitted from infected mothers to newborns trough breast feeding. Two recent reviews on the topic (1,2) did not find evidence for CoV-2 in human milk. However, the number of breast milk samples analyzed so far is small and samples were taken only once from each mother (2).</t>
  </si>
  <si>
    <t>http://medrxiv.org/content/early/2020/05/04/2020.04.28.20075523.abstract</t>
  </si>
  <si>
    <t>Groß, RC, Carina; Müller, Janis; Stenger, Steffen; Steinhart, Karin; Kirchhoff, Frank; Münch, Jan</t>
  </si>
  <si>
    <t>10.1101/2020.04.28.20075523</t>
  </si>
  <si>
    <t>2 CoV-2 infected nursing mothers and newborns</t>
  </si>
  <si>
    <t>Effects of Coronavirus Disease 2019 (COVID-19) on Maternal, Perinatal and Neonatal Outcomes: a Systematic Review of 266 Pregnancies</t>
  </si>
  <si>
    <t>Objective: To perform a systematic review of available published literature on pregnancies affected by COVID-19 to evaluate the effects of COVID-19 on maternal, perinatal and neonatal outcomes. Methods: We performed a systematic review to evaluate the effects of COVID-19 on pregnancy, perinatal and neonatal outcomes. We conducted a comprehensive literature search using PubMed, EMBASE, Cochrane library, China National Knowledge Infrastructure Database and Wan Fang Data until April 20, 2020 (studies were identified through PubMed alert after April 20, 2020). For the research strategy, combinations of the following keywords and MeSH terms were used: SARS-CoV-2, COVID-19, coronavirus disease 2019, pregnancy, gestation, maternal, mothers, vertical transmission, maternal-fetal transmission, intrauterine transmission, neonates, infant, delivery. Eligibility criteria included laboratory-confirmed and/or clinically diagnosed COVID-19, patient was pregnant on admission, availability of clinical characteristics, including maternal, perinatal or neonatal outcomes. Exclusion criteria were unpublished reports, unspecified date and location of the study or suspicion of duplicate reporting, and unreported maternal or perinatal outcomes. No language restrictions were applied. Results: We identified several case-reports and case-series but only 19 studies, including a total of 266 pregnant women with COVID-19, met eligibility criteria and were finally included in the review. In the combined data from seven case-series, the maternal age ranged from 20 to 41 years and the gestational age on admission ranged from 5 to 41 weeks. The most common symptoms at presentation were fever, cough, dyspnea/shortness of breath and fatigue. The rate of severe pneumonia was relatively low, with the majority of the cases requiring intensive care unit admission. Almost all cases from the case-series had positive computer tomography chest findings. There were six and 22 cases that had nucleic-acid testing in vaginal mucus and breast milk samples, respectively, which were negative for SARS-CoV-2. Only a few cases had spontaneous miscarriage or abortion. 177 cases had delivered, of which the majority by Cesarean section. The gestational age at delivery ranged from 28 to 41 weeks. Apgar scores at 1 and 5 minutes ranged from 7 to 10 and 8 to 10, respectively. A few neonates had birthweight less than 2500 grams and over one-third of cases were transferred to neonatal intensive care unit. There was one case each of neonatal asphyxia and neonatal death. There were 113 neonates that had nucleic-acid testing in throat swab, which was negative for SARS-CoV-2. From the case-reports, two maternal deaths among pregnant women with COVID-19 were reported. Conclusions: The clinical characteristics of pregnant women with COVID-19 are similar to those of nonpregnant adults with COVID-19. Currently, there is no evidence that pregnant women with COVID-19 are more prone to develop severe pneumonia, in comparison to nonpregnant patients. The subject of vertical transmission of SARS-CoV-2 remains controversial and more data is needed to investigate this possibility. Most importantly, in order to collect meaningful pregnancy and perinatal outcome data, we urge researchers and investigators to reference previously published cases in their publications and to record such reporting when the data of a case is being entered into a registry or several registries.</t>
  </si>
  <si>
    <t>http://medrxiv.org/content/early/2020/05/06/2020.05.02.20088484.abstract</t>
  </si>
  <si>
    <t>Juan, JG, Maria M.; Rong, Zhihui; Zhang, Yuanzhen; Yang, Huixia; Poon, Liona Chiu Yee</t>
  </si>
  <si>
    <t>10.1101/2020.05.02.20088484</t>
  </si>
  <si>
    <t>Evidence of a significant secretory-IgA-dominant SARS-CoV-2 immune response in human milk following recovery from COVID-19</t>
  </si>
  <si>
    <t xml:space="preserve">SARS-CoV-2, commonly termed COVID-19 for the illness it causes, has infected &gt;3.2 million people, including &gt;220,000 deaths. Human milk IgG originates mainly from blood, therefore a SARS-CoV-2-reactive antibody (Ab) response in milk would be expected (1). However, IgG comprises only ~2% of milk Ab, with most milk Abs originating from mucosa-associated lymphatic tissue (1). Therefore, the extent of the milk immune response to SARS-CoV-2 is unknown (2). This response is critical for infants and young children, who tend not to suffer greatly from COVID-19 pathology but are likely responsible for significant virus transmission (3-5). Perhaps even more significant is the fact that milk Abs could be purified and used as a COVID-19 therapeutic, given they would likely be of the secretory (s) class and highly resistant to proteolytic degradation in the respiratory tissue (2, 6). In this preliminary report, 15 milk samples obtained from donors previously-infected with SARS-CoV-2 as well as 10 negative control samples obtained prior to December 2019 were tested for reactivity to the Receptor Binding Domain (RBD) of the SARS-CoV-2 Spike protein by ELISAs measuring IgA, IgG, IgM, and secretory Ab. Eighty percent of samples obtained post-COVID-19 exhibited IgA reactivity, and all these samples were also positive for secretory Ab reactivity, suggesting the IgA is predominantly sIgA. COVID-19 group mean OD values of undiluted milk were significantly greater for IgA (p&lt;0.0001), secretory-type Abs (p&lt;0.0001), and IgG (p=0.017), but not for IgM, compared to pre-pandemic group mean values. Overall, these data indicate that there is strong sIgA-dominant SARS-CoV-2 immune response in human milk after infection in the majority of individuals, and that a comprehensive study of this response is highly warranted.
</t>
  </si>
  <si>
    <t>http://medrxiv.org/content/early/2020/05/08/2020.05.04.20089995.abstract</t>
  </si>
  <si>
    <t>Fox, AM, Jessica; Amanat, Fatima; Krammer, Florian; Hahn-Holbrook, Jennifer; Zolla-Pazner, Susan; Powell, Rebecca L.</t>
  </si>
  <si>
    <t>10.1101/2020.05.04.20089995</t>
  </si>
  <si>
    <t>15 milk samples from confirmed SARS-CoV-2 women, with 10 comparison samples from those who tested negative</t>
  </si>
  <si>
    <t>Pregnancy and breastfeeding during COVID-19 pandemic: A systematic review of published pregnancy cases</t>
  </si>
  <si>
    <t>Background: The COVID-19 pandemic is an emerging concern regarding the potential adverse effects during pregnancy. This study reviews knowledge on the impact of COVID-19 on pregnancy and describes the outcome of published cases of pregnant women diagnosed with COVID-19, as well as the characteristics of COVID-19 positive women who delivered in Portugal by 31 of March 2020. Methods: Searches were conducted in PubMed up to 8 April 2020, using PRISMA standards, to identify original published studies describing pregnant women at any gestational age diagnosed COVID-19. There were no date or language restrictions on the search. All identified studies were included irrespective of assumptions on study quality. Portuguese cases were ascertained by contact with all Portuguese maternities and based on the information provided by their health professionals. Results: We identified 30 original studies reporting 212 cases of pregnant women with COVID-19 (30 discharged while pregnant), 200 from China and 12 from other countries. The 182 published deliveries resulted in one stillbirth and 185 live births. Four women with severe COVID-19 required admission to an intensive care unit but no cases of maternal death were reported. There was one neonatal death. Preterm births occurred in 28.7% of cases, but it is unclear whether this was iatrogenic. All cases with amniotic fluid, placenta, and/or cord blood analyzed for the SARS-CoV-2 virus were negative. Four newborns were positive for SARS-CoV-2 and three newborns had high levels of IgM antibodies. None of the first eight infants born in Portugal tested positive. Breast milk samples from 13 mothers and described in seven studies showed no evidence of SARS-CoV-2. Conclusion: The evidence related to the effect of COVID-19 on pregnant women is still limited. Pregnant women and newborns should be considered particularly vulnerable populations regarding COVID-19 prevention and management strategies.</t>
  </si>
  <si>
    <t>http://medrxiv.org/content/early/2020/04/29/2020.04.25.20079509.abstract</t>
  </si>
  <si>
    <t>Rodrigues, CB, Ines; Domingues, Rosa; Barros, Henrique</t>
  </si>
  <si>
    <t>10.1101/2020.04.25.20079509</t>
  </si>
  <si>
    <t>Protection by Exclusion: Another Missed Opportunity to Include Pregnant Women in Research During the Coronavirus Disease 2019 (COVID-19) Pandemic</t>
  </si>
  <si>
    <t>Coronavirus disease 2019 (COVID-19) is a novel infectious disease that started in Wuhan, China, and has rapidly spread all across the world. With limited ability to contain the virus and relatively high transmissibility and case fatality rates, governmental institutions and pharmaceutical companies are racing to find therapeutics and vaccines that target this novel coronavirus. However, once again, pregnant and breastfeeding women are excluded from participating in clinical trials during this pandemic. This "protection by exclusion" of pregnant women from drug development and clinical therapeutic trials, even during epidemics and pandemics, is not unprecedented. Moreover, it is both misguided and not justifiable and may have excluded them from potentially beneficial interventions. This is another missed opportunity to obtain pregnancy-specific safety and efficacy data, because therapeutics developed for men and nonpregnant women may not be generalizable to pregnant women. Therefore, we recommend and urge the scientific community and professional societies that, without clear justification for exclusion, pregnant women should be given the opportunity to be included in clinical trials for COVID-19 based on the concepts of justice, equity, autonomy, and informed consent.</t>
  </si>
  <si>
    <t>https://doi.org/10.1097/aog.0000000000003924</t>
  </si>
  <si>
    <t>Costantine MM, Landon MB, Saade GR.</t>
  </si>
  <si>
    <t>10.1097/AOG.0000000000003924</t>
  </si>
  <si>
    <t>SARS-CoV-2 Infection in Pregnancy - a Review of the Current Literature and Possible Impact on Maternal and Neonatal Outcome</t>
  </si>
  <si>
    <t>In December 2019, cases of pneumonia of unknown cause first started to appear in Wuhan in China; subsequently, a new coronavirus was soon identified as the cause of the illness, now known as Coronavirus Disease 2019 (COVID-19). Since then, infections have been confirmed worldwide in numerous countries, with the number of cases steadily rising. The aim of the present review is to provide an overview of the new severe acute respiratory syndrome (SARS) coronavirus 2 (SARS-CoV-2) and, in particular, to deduce from it potential risks and complications for pregnant patients. For this purpose, the available literature on cases of infection in pregnancy during the SARS epidemic of 2002/2003, the MERS (Middle East respiratory syndrome) epidemic ongoing since 2012, as well as recent publications on cases infected with SARS-CoV-2 in pregnancy are reviewed and reported. Based on the literature available at the moment, it can be assumed that the clinical course of COVID-19 disease may be complicated by pregnancy which could be associated with a higher mortality rate. It may also be assumed at the moment that transmission from mother to child in utero is unlikely. Breastfeeding is possible once infection has been excluded or the disease declared cured.</t>
  </si>
  <si>
    <t>https://doi.org/10.1055/a-1134-5951</t>
  </si>
  <si>
    <t>Stumpfe FM, Titzmann A, Schneider MO, Stelzl P, Kehl S, Fasching PA, Beckmann MW, Ensser A.</t>
  </si>
  <si>
    <t>Geburtshilfe Frauenheilkd</t>
  </si>
  <si>
    <t>10.1055/a-1134-5951</t>
  </si>
  <si>
    <t>Unlikely SARS-CoV-2 vertical transmission from mother to child: A case report</t>
  </si>
  <si>
    <t>As the 2019 novel coronavirus disease (COVID-19) rapidly spread across China and to more than 70 countries, an increasing number of pregnant women were affected. The vertical transmission potential of severe acute respiratory syndrome coronavirus 2 (SARS-CoV-2) is of great concern to the obstetrics, neonatologists, and public health agencies. Though some studies indicated the risk of vertical transmission is low, few cases have been reported with comprehensive serial tests from multiple specimens. In this case, a female preterm infant was born to a mother with confirmed COVID-19. She presented with mild respiratory distress and received general management and a short period of nasal continuous positive airway pressure support. During her stay at the hospital, a series of SARS-CoV-2 nucleic test from her throat and anal swab, serum, bronchoalveolar lavage fluid, and urine were negative. The nucleic acid test from the mother's amniotic fluid, vaginal secretions, cord blood, placenta, serum, anal swab, and breast milk were also negative. The most comprehensively tested case reported to date confirmed that the vertical transmission of COVID is unlikely, but still, more evidence is needed.</t>
  </si>
  <si>
    <t>https://doi.org/10.1016/j.jiph.2020.04.004</t>
  </si>
  <si>
    <t>Peng Z, Wang J, Mo Y, Duan W, Xiang G, Yi M, Bao L, Shi Y.</t>
  </si>
  <si>
    <t>J Infect Public Health</t>
  </si>
  <si>
    <t>10.1016/j.jiph.2020.04.004</t>
  </si>
  <si>
    <t>1 mother-neonate dyad</t>
  </si>
  <si>
    <t xml:space="preserve"> TYPE</t>
  </si>
  <si>
    <t xml:space="preserve">Pre-print </t>
  </si>
  <si>
    <t xml:space="preserve">Peer-reviewed </t>
  </si>
  <si>
    <t xml:space="preserve">Peer-reviewed  </t>
  </si>
  <si>
    <t>Unlike the articles, the Clinical Trials sheet will be maintained week to week, with a weekly update to status as relevant and the addition of newly announced trials. Most fields are as exported from the WHO Clinical Trials Database, and not corrected or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</si>
</sst>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Calibri"/>
      <family val="2"/>
      <scheme val="minor"/>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sz val="10.5"/>
      <color theme="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49">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0" xfId="0" applyFont="1" applyAlignment="1">
      <alignment horizontal="left"/>
    </xf>
    <xf numFmtId="0" fontId="19" fillId="0" borderId="0" xfId="0" applyNumberFormat="1" applyFont="1"/>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6" fillId="0" borderId="0" xfId="0" applyFont="1" applyBorder="1" applyAlignment="1">
      <alignment horizontal="center" vertical="center" wrapText="1"/>
    </xf>
    <xf numFmtId="0" fontId="26" fillId="36" borderId="17" xfId="0" applyFont="1" applyFill="1" applyBorder="1" applyAlignment="1">
      <alignment horizontal="center" vertical="center" wrapText="1"/>
    </xf>
    <xf numFmtId="14" fontId="26" fillId="36" borderId="17" xfId="0" applyNumberFormat="1"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0" fillId="0" borderId="0" xfId="0" applyFont="1" applyAlignment="1">
      <alignment vertical="center" wrapText="1"/>
    </xf>
    <xf numFmtId="0" fontId="32" fillId="0" borderId="0" xfId="0" applyFont="1" applyBorder="1" applyAlignment="1">
      <alignment horizontal="left" vertical="center" wrapText="1"/>
    </xf>
    <xf numFmtId="0" fontId="29" fillId="36" borderId="17" xfId="0" applyFont="1" applyFill="1" applyBorder="1" applyAlignment="1">
      <alignment horizontal="center"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14" fontId="19" fillId="0" borderId="0" xfId="0" applyNumberFormat="1" applyFont="1" applyBorder="1" applyAlignment="1">
      <alignment horizontal="left" vertical="center" wrapText="1"/>
    </xf>
    <xf numFmtId="14" fontId="29" fillId="36" borderId="16" xfId="0" applyNumberFormat="1"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4" fillId="0" borderId="10" xfId="0" applyFont="1" applyBorder="1" applyAlignment="1">
      <alignment vertical="center" wrapText="1"/>
    </xf>
    <xf numFmtId="0" fontId="22" fillId="0" borderId="0" xfId="0" applyFont="1" applyBorder="1" applyAlignment="1">
      <alignment horizontal="lef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14" fontId="19" fillId="0" borderId="0" xfId="0" applyNumberFormat="1"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xf>
    <xf numFmtId="0" fontId="32" fillId="0" borderId="0" xfId="0" applyFont="1" applyAlignment="1">
      <alignment vertical="center" wrapText="1"/>
    </xf>
    <xf numFmtId="0" fontId="19" fillId="0" borderId="0" xfId="0" applyFont="1" applyAlignment="1">
      <alignment vertical="center" wrapText="1"/>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19" fillId="0" borderId="0" xfId="0" applyNumberFormat="1" applyFont="1" applyAlignment="1">
      <alignment vertical="center"/>
    </xf>
    <xf numFmtId="0" fontId="22" fillId="0" borderId="0" xfId="0" applyFont="1" applyAlignment="1">
      <alignment vertical="center" wrapText="1"/>
    </xf>
    <xf numFmtId="0" fontId="32" fillId="0" borderId="0" xfId="0" applyNumberFormat="1" applyFont="1" applyAlignment="1">
      <alignment vertical="center" wrapText="1"/>
    </xf>
    <xf numFmtId="0" fontId="19" fillId="0" borderId="0" xfId="0" applyNumberFormat="1" applyFont="1" applyAlignment="1">
      <alignment vertical="center" wrapText="1"/>
    </xf>
    <xf numFmtId="0" fontId="22" fillId="0" borderId="0" xfId="0" applyNumberFormat="1" applyFont="1" applyBorder="1" applyAlignment="1">
      <alignment vertical="center" wrapText="1"/>
    </xf>
    <xf numFmtId="0" fontId="32" fillId="0" borderId="0" xfId="0" applyNumberFormat="1" applyFont="1" applyBorder="1" applyAlignment="1">
      <alignment vertical="center" wrapText="1"/>
    </xf>
    <xf numFmtId="14" fontId="19" fillId="0" borderId="0" xfId="0" applyNumberFormat="1" applyFont="1" applyBorder="1" applyAlignment="1">
      <alignment vertical="center" wrapText="1"/>
    </xf>
    <xf numFmtId="0" fontId="22" fillId="0" borderId="0" xfId="0" applyNumberFormat="1" applyFont="1" applyAlignment="1">
      <alignment vertical="center" wrapText="1"/>
    </xf>
    <xf numFmtId="14" fontId="19" fillId="0" borderId="0" xfId="0" applyNumberFormat="1" applyFont="1" applyAlignment="1">
      <alignment vertical="center" wrapText="1"/>
    </xf>
    <xf numFmtId="0" fontId="19" fillId="0" borderId="0" xfId="0" applyNumberFormat="1" applyFont="1" applyBorder="1" applyAlignment="1">
      <alignment vertical="center" wrapText="1"/>
    </xf>
    <xf numFmtId="14" fontId="26" fillId="36" borderId="17" xfId="0" applyNumberFormat="1" applyFont="1" applyFill="1" applyBorder="1" applyAlignment="1">
      <alignment horizontal="center" vertical="center"/>
    </xf>
    <xf numFmtId="0" fontId="20" fillId="0" borderId="0" xfId="0" applyFont="1" applyAlignment="1">
      <alignment horizontal="center" vertical="center" wrapText="1"/>
    </xf>
    <xf numFmtId="0" fontId="26" fillId="36" borderId="17" xfId="0" applyFont="1" applyFill="1" applyBorder="1" applyAlignment="1">
      <alignment horizontal="center" vertical="center"/>
    </xf>
    <xf numFmtId="0" fontId="19" fillId="0" borderId="0" xfId="0" applyFont="1" applyBorder="1" applyAlignment="1">
      <alignment horizontal="left" vertical="center"/>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39" fillId="0" borderId="0" xfId="42" applyFont="1" applyAlignment="1"/>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19" fillId="0" borderId="0" xfId="0" applyFont="1" applyAlignment="1">
      <alignment horizontal="left" indent="1"/>
    </xf>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40" fillId="36" borderId="0" xfId="0" applyFont="1" applyFill="1" applyBorder="1" applyAlignment="1">
      <alignment horizontal="left" vertical="center" wrapText="1"/>
    </xf>
    <xf numFmtId="0" fontId="40" fillId="36" borderId="0" xfId="0" applyFont="1" applyFill="1" applyBorder="1" applyAlignment="1">
      <alignment horizontal="center" vertical="center" wrapText="1"/>
    </xf>
    <xf numFmtId="0" fontId="41" fillId="0" borderId="0" xfId="0" applyFont="1" applyFill="1" applyAlignment="1">
      <alignment horizontal="left" vertical="center"/>
    </xf>
    <xf numFmtId="0" fontId="42" fillId="0" borderId="0" xfId="0" applyFont="1" applyFill="1" applyAlignment="1">
      <alignment horizontal="center" vertical="center"/>
    </xf>
    <xf numFmtId="0" fontId="43" fillId="34" borderId="0" xfId="0" applyFont="1" applyFill="1" applyBorder="1" applyAlignment="1">
      <alignment horizontal="left" vertical="center" wrapText="1"/>
    </xf>
    <xf numFmtId="0" fontId="43" fillId="34" borderId="0" xfId="0" applyFont="1" applyFill="1" applyBorder="1" applyAlignment="1">
      <alignment horizontal="center" vertical="center" wrapText="1"/>
    </xf>
    <xf numFmtId="0" fontId="42" fillId="0" borderId="0" xfId="0" applyFont="1" applyFill="1" applyAlignment="1">
      <alignment horizontal="left" vertical="center"/>
    </xf>
    <xf numFmtId="0" fontId="42" fillId="0" borderId="0" xfId="0" applyFont="1" applyFill="1" applyAlignment="1">
      <alignment vertical="center"/>
    </xf>
    <xf numFmtId="0" fontId="44"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40" fillId="36" borderId="0" xfId="0" applyFont="1" applyFill="1" applyAlignment="1">
      <alignment horizontal="left" vertical="center"/>
    </xf>
    <xf numFmtId="0" fontId="19" fillId="36" borderId="0" xfId="0" applyFont="1" applyFill="1"/>
    <xf numFmtId="0" fontId="19" fillId="34" borderId="0" xfId="0" applyFont="1" applyFill="1"/>
    <xf numFmtId="0" fontId="42" fillId="34" borderId="0" xfId="0" applyFont="1" applyFill="1" applyAlignment="1">
      <alignment horizontal="center" vertical="center"/>
    </xf>
    <xf numFmtId="0" fontId="41"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40" fillId="36" borderId="0" xfId="0" applyNumberFormat="1" applyFont="1" applyFill="1" applyBorder="1" applyAlignment="1">
      <alignment horizontal="center" vertical="center" wrapText="1"/>
    </xf>
    <xf numFmtId="1" fontId="42" fillId="0" borderId="0" xfId="0" applyNumberFormat="1" applyFont="1" applyFill="1" applyAlignment="1">
      <alignment horizontal="center" vertical="center"/>
    </xf>
    <xf numFmtId="1" fontId="43" fillId="34" borderId="0" xfId="0" applyNumberFormat="1" applyFont="1" applyFill="1" applyBorder="1" applyAlignment="1">
      <alignment horizontal="center" vertical="center" wrapText="1"/>
    </xf>
    <xf numFmtId="1" fontId="43" fillId="34" borderId="0" xfId="0" applyNumberFormat="1" applyFont="1" applyFill="1" applyBorder="1" applyAlignment="1">
      <alignment horizontal="left" vertical="center" wrapText="1"/>
    </xf>
    <xf numFmtId="1" fontId="42"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40"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0" fontId="22" fillId="39" borderId="19" xfId="0" applyNumberFormat="1" applyFont="1" applyFill="1" applyBorder="1"/>
    <xf numFmtId="9" fontId="22" fillId="39" borderId="19" xfId="43" applyFont="1" applyFill="1" applyBorder="1"/>
    <xf numFmtId="14" fontId="19" fillId="0" borderId="0" xfId="0" applyNumberFormat="1" applyFont="1" applyAlignment="1">
      <alignment horizontal="left" vertical="center"/>
    </xf>
    <xf numFmtId="0" fontId="19" fillId="0" borderId="0" xfId="0" applyFont="1" applyAlignment="1">
      <alignment horizontal="center" vertical="center" wrapText="1"/>
    </xf>
    <xf numFmtId="0" fontId="18" fillId="0" borderId="0" xfId="42" applyFill="1" applyAlignment="1">
      <alignment horizontal="left" vertical="center"/>
    </xf>
    <xf numFmtId="0" fontId="19" fillId="0" borderId="0" xfId="0" applyFont="1" applyFill="1" applyAlignment="1">
      <alignment horizontal="left" vertical="center"/>
    </xf>
    <xf numFmtId="49" fontId="19" fillId="0" borderId="0" xfId="0" applyNumberFormat="1" applyFont="1" applyBorder="1" applyAlignment="1">
      <alignment vertical="center" wrapText="1"/>
    </xf>
    <xf numFmtId="0" fontId="18" fillId="0" borderId="0" xfId="42"/>
    <xf numFmtId="0" fontId="19" fillId="0" borderId="0" xfId="0" pivotButton="1" applyFont="1"/>
    <xf numFmtId="0" fontId="46" fillId="0" borderId="0" xfId="0" applyNumberFormat="1" applyFont="1" applyFill="1" applyAlignment="1">
      <alignment horizontal="left" vertical="center"/>
    </xf>
    <xf numFmtId="0" fontId="19" fillId="0" borderId="0" xfId="0" applyFont="1" applyFill="1" applyAlignment="1">
      <alignment horizontal="left" vertical="center" wrapText="1"/>
    </xf>
    <xf numFmtId="14" fontId="19" fillId="0" borderId="0" xfId="0" applyNumberFormat="1" applyFont="1" applyFill="1" applyAlignment="1">
      <alignment horizontal="left" vertical="center"/>
    </xf>
    <xf numFmtId="16" fontId="19" fillId="0" borderId="0" xfId="0" applyNumberFormat="1" applyFont="1" applyFill="1" applyAlignment="1">
      <alignment horizontal="left" vertical="center"/>
    </xf>
    <xf numFmtId="15" fontId="19" fillId="0" borderId="0" xfId="0" applyNumberFormat="1" applyFont="1" applyFill="1" applyAlignment="1">
      <alignment horizontal="left" vertical="center"/>
    </xf>
    <xf numFmtId="17" fontId="19" fillId="0" borderId="0" xfId="0" applyNumberFormat="1" applyFont="1" applyFill="1" applyAlignment="1">
      <alignment horizontal="left" vertical="center"/>
    </xf>
    <xf numFmtId="0" fontId="22" fillId="0" borderId="0" xfId="0" applyFont="1" applyFill="1" applyAlignment="1">
      <alignment horizontal="left" vertical="center" wrapText="1"/>
    </xf>
    <xf numFmtId="0" fontId="46" fillId="0" borderId="0" xfId="0" applyFont="1" applyFill="1" applyAlignment="1">
      <alignment horizontal="left" vertical="center" wrapText="1"/>
    </xf>
    <xf numFmtId="0" fontId="22" fillId="0" borderId="0" xfId="0" applyFont="1" applyAlignment="1">
      <alignment horizontal="left" vertical="center" wrapText="1"/>
    </xf>
    <xf numFmtId="14" fontId="18" fillId="0" borderId="0" xfId="42" applyNumberFormat="1" applyBorder="1" applyAlignment="1">
      <alignment vertical="center" wrapText="1"/>
    </xf>
    <xf numFmtId="0" fontId="18" fillId="0" borderId="0" xfId="42" applyAlignment="1"/>
    <xf numFmtId="0" fontId="38" fillId="0" borderId="0" xfId="42" applyFont="1" applyAlignment="1"/>
    <xf numFmtId="0" fontId="19" fillId="0" borderId="0" xfId="42" applyNumberFormat="1" applyFont="1" applyAlignment="1">
      <alignment vertical="center" wrapText="1"/>
    </xf>
    <xf numFmtId="0" fontId="26" fillId="0" borderId="0" xfId="0" applyFont="1" applyBorder="1" applyAlignment="1">
      <alignment vertical="center" wrapText="1"/>
    </xf>
    <xf numFmtId="0" fontId="35" fillId="37" borderId="0" xfId="0" applyFont="1" applyFill="1" applyAlignment="1">
      <alignment horizontal="left"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33" fillId="37" borderId="0" xfId="0" applyFont="1" applyFill="1" applyAlignment="1">
      <alignment vertical="center"/>
    </xf>
    <xf numFmtId="0" fontId="37" fillId="38" borderId="0" xfId="42" applyFont="1" applyFill="1" applyAlignment="1">
      <alignment horizontal="center" vertical="top" wrapText="1"/>
    </xf>
    <xf numFmtId="0" fontId="26" fillId="35" borderId="10" xfId="0" applyFont="1" applyFill="1" applyBorder="1" applyAlignment="1">
      <alignment vertical="center" wrapText="1"/>
    </xf>
    <xf numFmtId="0" fontId="22" fillId="34" borderId="10" xfId="0" applyFont="1" applyFill="1" applyBorder="1" applyAlignment="1">
      <alignment horizontal="left" vertical="center" wrapText="1"/>
    </xf>
    <xf numFmtId="0" fontId="36" fillId="38" borderId="0" xfId="0" applyFont="1" applyFill="1" applyAlignment="1">
      <alignment horizontal="center" vertical="center" wrapText="1"/>
    </xf>
    <xf numFmtId="0" fontId="26" fillId="35" borderId="15" xfId="0" applyFont="1" applyFill="1" applyBorder="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56">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b/>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ertAlign val="baseline"/>
        <sz val="10.5"/>
        <color theme="10"/>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border>
        <bottom style="thin">
          <color rgb="FF000000"/>
        </bottom>
      </border>
    </dxf>
    <dxf>
      <font>
        <b val="0"/>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5"/>
        <color theme="10"/>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5"/>
        <color theme="10"/>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5"/>
        <color theme="1"/>
        <name val="Arial"/>
        <family val="2"/>
        <scheme val="none"/>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rgb="FF1576BB"/>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b/>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u/>
        <vertAlign val="baseline"/>
        <sz val="10.5"/>
        <color theme="10"/>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general" vertical="center" textRotation="0" wrapText="0"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strike val="0"/>
        <outline val="0"/>
        <shadow val="0"/>
        <vertAlign val="baseline"/>
        <sz val="10.5"/>
        <name val="Arial"/>
        <family val="2"/>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general" vertical="center" textRotation="0" wrapText="1" indent="0" justifyLastLine="0" shrinkToFit="0" readingOrder="0"/>
    </dxf>
    <dxf>
      <font>
        <strike val="0"/>
        <outline val="0"/>
        <shadow val="0"/>
        <vertAlign val="baseline"/>
        <sz val="10.5"/>
        <name val="Arial"/>
        <family val="2"/>
        <scheme val="none"/>
      </font>
      <numFmt numFmtId="0" formatCode="Genera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center" textRotation="0" wrapText="1" indent="0" justifyLastLine="0" shrinkToFit="0" readingOrder="0"/>
    </dxf>
    <dxf>
      <font>
        <color rgb="FF9C0006"/>
      </font>
      <fill>
        <patternFill>
          <bgColor rgb="FFFFC7CE"/>
        </patternFill>
      </fill>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DBDBD"/>
      <color rgb="FF33006F"/>
      <color rgb="FF298BFF"/>
      <color rgb="FF27B67A"/>
      <color rgb="FF1576BB"/>
      <color rgb="FF002653"/>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June 1,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(Hide)'!$A$5:$A$50</c:f>
              <c:multiLvlStrCache>
                <c:ptCount val="41"/>
                <c:lvl>
                  <c:pt idx="0">
                    <c:v>Belgium</c:v>
                  </c:pt>
                  <c:pt idx="1">
                    <c:v>Canada</c:v>
                  </c:pt>
                  <c:pt idx="2">
                    <c:v>France</c:v>
                  </c:pt>
                  <c:pt idx="3">
                    <c:v>Italy</c:v>
                  </c:pt>
                  <c:pt idx="4">
                    <c:v>N/A</c:v>
                  </c:pt>
                  <c:pt idx="5">
                    <c:v>UK</c:v>
                  </c:pt>
                  <c:pt idx="6">
                    <c:v>USA</c:v>
                  </c:pt>
                  <c:pt idx="7">
                    <c:v>Israel</c:v>
                  </c:pt>
                  <c:pt idx="8">
                    <c:v>Denmark</c:v>
                  </c:pt>
                  <c:pt idx="9">
                    <c:v>New Zealand</c:v>
                  </c:pt>
                  <c:pt idx="10">
                    <c:v>The Netherlands</c:v>
                  </c:pt>
                  <c:pt idx="11">
                    <c:v>Korea</c:v>
                  </c:pt>
                  <c:pt idx="12">
                    <c:v>Spain</c:v>
                  </c:pt>
                  <c:pt idx="13">
                    <c:v>Netherlands</c:v>
                  </c:pt>
                  <c:pt idx="14">
                    <c:v>Japan</c:v>
                  </c:pt>
                  <c:pt idx="15">
                    <c:v>Australia</c:v>
                  </c:pt>
                  <c:pt idx="16">
                    <c:v>Croatia</c:v>
                  </c:pt>
                  <c:pt idx="17">
                    <c:v>Switzerland</c:v>
                  </c:pt>
                  <c:pt idx="18">
                    <c:v>Irland</c:v>
                  </c:pt>
                  <c:pt idx="19">
                    <c:v>Multicountry</c:v>
                  </c:pt>
                  <c:pt idx="20">
                    <c:v>Portugal</c:v>
                  </c:pt>
                  <c:pt idx="21">
                    <c:v>China</c:v>
                  </c:pt>
                  <c:pt idx="22">
                    <c:v>India</c:v>
                  </c:pt>
                  <c:pt idx="23">
                    <c:v>Turkey</c:v>
                  </c:pt>
                  <c:pt idx="24">
                    <c:v>Iran</c:v>
                  </c:pt>
                  <c:pt idx="25">
                    <c:v>Nigeria</c:v>
                  </c:pt>
                  <c:pt idx="26">
                    <c:v>Uganda</c:v>
                  </c:pt>
                  <c:pt idx="27">
                    <c:v>Egypt</c:v>
                  </c:pt>
                  <c:pt idx="28">
                    <c:v>Mexico</c:v>
                  </c:pt>
                  <c:pt idx="29">
                    <c:v>Brazil</c:v>
                  </c:pt>
                  <c:pt idx="30">
                    <c:v>Saudi Arabia</c:v>
                  </c:pt>
                  <c:pt idx="31">
                    <c:v>Isreal</c:v>
                  </c:pt>
                  <c:pt idx="32">
                    <c:v>Thailand </c:v>
                  </c:pt>
                  <c:pt idx="33">
                    <c:v>Ethiopia</c:v>
                  </c:pt>
                  <c:pt idx="34">
                    <c:v>China</c:v>
                  </c:pt>
                  <c:pt idx="35">
                    <c:v>Multi-country</c:v>
                  </c:pt>
                  <c:pt idx="36">
                    <c:v>N/A</c:v>
                  </c:pt>
                  <c:pt idx="37">
                    <c:v>USA</c:v>
                  </c:pt>
                  <c:pt idx="38">
                    <c:v>Multicountry</c:v>
                  </c:pt>
                  <c:pt idx="39">
                    <c:v>Iran</c:v>
                  </c:pt>
                  <c:pt idx="40">
                    <c:v>NA</c:v>
                  </c:pt>
                </c:lvl>
                <c:lvl>
                  <c:pt idx="0">
                    <c:v>HIC</c:v>
                  </c:pt>
                  <c:pt idx="21">
                    <c:v>LMIC</c:v>
                  </c:pt>
                  <c:pt idx="34">
                    <c:v>LMIC/HIC</c:v>
                  </c:pt>
                </c:lvl>
              </c:multiLvlStrCache>
            </c:multiLvlStrRef>
          </c:cat>
          <c:val>
            <c:numRef>
              <c:f>'Calculations (Hide)'!$B$5:$B$50</c:f>
              <c:numCache>
                <c:formatCode>General</c:formatCode>
                <c:ptCount val="41"/>
                <c:pt idx="0">
                  <c:v>2</c:v>
                </c:pt>
                <c:pt idx="1">
                  <c:v>2</c:v>
                </c:pt>
                <c:pt idx="2">
                  <c:v>7</c:v>
                </c:pt>
                <c:pt idx="3">
                  <c:v>16</c:v>
                </c:pt>
                <c:pt idx="4">
                  <c:v>5</c:v>
                </c:pt>
                <c:pt idx="5">
                  <c:v>5</c:v>
                </c:pt>
                <c:pt idx="6">
                  <c:v>32</c:v>
                </c:pt>
                <c:pt idx="7">
                  <c:v>2</c:v>
                </c:pt>
                <c:pt idx="8">
                  <c:v>1</c:v>
                </c:pt>
                <c:pt idx="9">
                  <c:v>1</c:v>
                </c:pt>
                <c:pt idx="10">
                  <c:v>1</c:v>
                </c:pt>
                <c:pt idx="11">
                  <c:v>1</c:v>
                </c:pt>
                <c:pt idx="12">
                  <c:v>10</c:v>
                </c:pt>
                <c:pt idx="13">
                  <c:v>1</c:v>
                </c:pt>
                <c:pt idx="14">
                  <c:v>2</c:v>
                </c:pt>
                <c:pt idx="15">
                  <c:v>2</c:v>
                </c:pt>
                <c:pt idx="16">
                  <c:v>1</c:v>
                </c:pt>
                <c:pt idx="17">
                  <c:v>1</c:v>
                </c:pt>
                <c:pt idx="18">
                  <c:v>1</c:v>
                </c:pt>
                <c:pt idx="19">
                  <c:v>1</c:v>
                </c:pt>
                <c:pt idx="20">
                  <c:v>1</c:v>
                </c:pt>
                <c:pt idx="21">
                  <c:v>15</c:v>
                </c:pt>
                <c:pt idx="22">
                  <c:v>3</c:v>
                </c:pt>
                <c:pt idx="23">
                  <c:v>1</c:v>
                </c:pt>
                <c:pt idx="24">
                  <c:v>1</c:v>
                </c:pt>
                <c:pt idx="25">
                  <c:v>2</c:v>
                </c:pt>
                <c:pt idx="26">
                  <c:v>1</c:v>
                </c:pt>
                <c:pt idx="27">
                  <c:v>1</c:v>
                </c:pt>
                <c:pt idx="28">
                  <c:v>1</c:v>
                </c:pt>
                <c:pt idx="29">
                  <c:v>2</c:v>
                </c:pt>
                <c:pt idx="30">
                  <c:v>1</c:v>
                </c:pt>
                <c:pt idx="31">
                  <c:v>1</c:v>
                </c:pt>
                <c:pt idx="32">
                  <c:v>1</c:v>
                </c:pt>
                <c:pt idx="33">
                  <c:v>1</c:v>
                </c:pt>
                <c:pt idx="34">
                  <c:v>1</c:v>
                </c:pt>
                <c:pt idx="35">
                  <c:v>4</c:v>
                </c:pt>
                <c:pt idx="36">
                  <c:v>16</c:v>
                </c:pt>
                <c:pt idx="37">
                  <c:v>1</c:v>
                </c:pt>
                <c:pt idx="38">
                  <c:v>10</c:v>
                </c:pt>
                <c:pt idx="39">
                  <c:v>1</c:v>
                </c:pt>
                <c:pt idx="40">
                  <c:v>6</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_xlchart.v1.0</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size">
        <cx:f dir="row">_xlchart.v1.3</cx:f>
      </cx:numDim>
    </cx:data>
  </cx:chartData>
  <cx:chart>
    <cx:plotArea>
      <cx:plotAreaRegion>
        <cx:series layoutId="treemap" uniqueId="{59FF3EF7-D989-4A09-8CD2-7BC18EBA65C9}">
          <cx:tx>
            <cx:txData>
              <cx:f>_xlchart.v1.1</cx:f>
              <cx:v>Count of Article Type</cx:v>
            </cx:txData>
          </cx:tx>
          <cx:dataPt idx="0">
            <cx:spPr>
              <a:solidFill>
                <a:srgbClr val="33006F"/>
              </a:solidFill>
            </cx:spPr>
          </cx:dataPt>
          <cx:dataPt idx="4">
            <cx:spPr>
              <a:solidFill>
                <a:sysClr val="windowText" lastClr="000000">
                  <a:lumMod val="65000"/>
                  <a:lumOff val="35000"/>
                </a:sysClr>
              </a:solidFill>
            </cx:spPr>
          </cx:dataPt>
          <cx:dataPt idx="6">
            <cx:spPr>
              <a:solidFill>
                <a:srgbClr val="298BFF"/>
              </a:solidFill>
            </cx:spPr>
          </cx:dataPt>
          <cx:dataPt idx="7">
            <cx:spPr>
              <a:solidFill>
                <a:srgbClr val="1576BB"/>
              </a:solidFill>
            </cx:spPr>
          </cx:dataPt>
          <cx:dataPt idx="8">
            <cx:spPr>
              <a:solidFill>
                <a:srgbClr val="27B67A"/>
              </a:solidFill>
            </cx:spPr>
          </cx:dataPt>
          <cx:dataPt idx="9">
            <cx:spPr>
              <a:solidFill>
                <a:srgbClr val="002653"/>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Week of 5/20/2020-5/26/2020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-1</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94593" y="7762194"/>
              <a:ext cx="14260966" cy="475365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7735889"/>
              <a:ext cx="14812737" cy="469627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Searches are conducted</a:t>
          </a:r>
          <a:r>
            <a:rPr lang="en-US" sz="1100" baseline="0">
              <a:latin typeface="Arial" panose="020B0604020202020204" pitchFamily="34" charset="0"/>
              <a:cs typeface="Arial" panose="020B0604020202020204" pitchFamily="34" charset="0"/>
            </a:rPr>
            <a:t> the Wednesday before the Digest comes out, capturing trials and articles published over the preceding 7-day period. So, a digest published on Monday, May 4th, captures articles in the search window Wednesday, April 22 to Tuesday, April 28th.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lena Helena" refreshedDate="43983.818272685188" createdVersion="6" refreshedVersion="6" minRefreshableVersion="3" recordCount="165" xr:uid="{A44F9BF2-AD65-4A44-92A7-F2FFF83A2E1B}">
  <cacheSource type="worksheet">
    <worksheetSource name="Table2"/>
  </cacheSource>
  <cacheFields count="38">
    <cacheField name="TITLE" numFmtId="0">
      <sharedItems longText="1"/>
    </cacheField>
    <cacheField name="ABSTRACT" numFmtId="0">
      <sharedItems containsMixedTypes="1" containsNumber="1" containsInteger="1" minValue="0" maxValue="0" longText="1"/>
    </cacheField>
    <cacheField name="PUBLICATION DATE" numFmtId="0">
      <sharedItems containsDate="1" containsMixedTypes="1" minDate="2020-05-14T00:00:00" maxDate="2020-05-25T00:00:00"/>
    </cacheField>
    <cacheField name="ADDED TO DATABASE" numFmtId="14">
      <sharedItems containsSemiMixedTypes="0" containsNonDate="0" containsDate="1" containsString="0" minDate="1899-12-30T00:00:00" maxDate="2020-05-29T00:00:00"/>
    </cacheField>
    <cacheField name="URL-not hyperlinked" numFmtId="0">
      <sharedItems longText="1"/>
    </cacheField>
    <cacheField name="URL" numFmtId="14">
      <sharedItems/>
    </cacheField>
    <cacheField name="COUNTRY" numFmtId="0">
      <sharedItems containsMixedTypes="1" containsNumber="1" containsInteger="1" minValue="0" maxValue="0" count="37">
        <s v="N/A"/>
        <s v="Multi-country"/>
        <s v="USA"/>
        <s v="Nigeria"/>
        <s v="UK"/>
        <s v="Denmark"/>
        <s v="India"/>
        <s v="France"/>
        <s v="New Zealand"/>
        <s v="Uganda"/>
        <s v="The Netherlands"/>
        <s v="Korea"/>
        <s v="China"/>
        <s v="Spain"/>
        <s v="Canada"/>
        <s v="Netherlands"/>
        <s v="Italy"/>
        <s v="Japan"/>
        <s v="Australia"/>
        <s v="Egypt"/>
        <s v="Croatia"/>
        <s v="Switzerland"/>
        <s v="Israel"/>
        <s v="Mexico"/>
        <s v="Iran"/>
        <s v="Turkey"/>
        <s v="Irland"/>
        <s v="Brazil"/>
        <s v="Belgium"/>
        <s v="Saudi Arabia"/>
        <s v="NA"/>
        <s v="Multicountry"/>
        <s v="Isreal"/>
        <s v="Thailand "/>
        <s v="Ethiopia"/>
        <s v="Portugal"/>
        <n v="0" u="1"/>
      </sharedItems>
    </cacheField>
    <cacheField name="ARTICLE TYPE" numFmtId="0">
      <sharedItems containsMixedTypes="1" containsNumber="1" containsInteger="1" minValue="0" maxValue="0" count="11">
        <s v="Review"/>
        <s v="Meta-analysis"/>
        <s v="Descriptive study"/>
        <s v="Cohort study"/>
        <s v="Modelling study"/>
        <s v="Case-control study"/>
        <s v="Editorial/commentary/guidance"/>
        <s v="Cross-sectional study"/>
        <s v="Protocol/Study Design"/>
        <s v="Randomized control trial"/>
        <n v="0" u="1"/>
      </sharedItems>
    </cacheField>
    <cacheField name="AUTHORS" numFmtId="0">
      <sharedItems containsMixedTypes="1" containsNumber="1" containsInteger="1" minValue="0" maxValue="0" longText="1"/>
    </cacheField>
    <cacheField name="JOURNAL" numFmtId="0">
      <sharedItems containsMixedTypes="1" containsNumber="1" containsInteger="1" minValue="0" maxValue="0"/>
    </cacheField>
    <cacheField name="PUBLICATION YEAR" numFmtId="0">
      <sharedItems containsMixedTypes="1" containsNumber="1" containsInteger="1" minValue="0" maxValue="2020"/>
    </cacheField>
    <cacheField name="SOURCE TYPE" numFmtId="0">
      <sharedItems containsMixedTypes="1" containsNumber="1" containsInteger="1" minValue="0" maxValue="0"/>
    </cacheField>
    <cacheField name="DOI" numFmtId="0">
      <sharedItems containsMixedTypes="1" containsNumber="1" containsInteger="1" minValue="0" maxValue="0"/>
    </cacheField>
    <cacheField name="LANGUAGE _x000a_(IF NON-ENG)" numFmtId="0">
      <sharedItems containsMixedTypes="1" containsNumber="1" containsInteger="1" minValue="0" maxValue="0"/>
    </cacheField>
    <cacheField name="PREG/NEO" numFmtId="0">
      <sharedItems/>
    </cacheField>
    <cacheField name="CU5" numFmtId="0">
      <sharedItems/>
    </cacheField>
    <cacheField name="MTCT" numFmtId="0">
      <sharedItems/>
    </cacheField>
    <cacheField name="MNCH IMPACT" numFmtId="0">
      <sharedItems/>
    </cacheField>
    <cacheField name="LMIC" numFmtId="0">
      <sharedItems count="4">
        <s v="LMIC/HIC"/>
        <s v="HIC"/>
        <s v="LMIC"/>
        <s v=""/>
      </sharedItems>
    </cacheField>
    <cacheField name="STUDY SIZE" numFmtId="0">
      <sharedItems containsMixedTypes="1" containsNumber="1" containsInteger="1" minValue="1" maxValue="2228"/>
    </cacheField>
    <cacheField name="PREG/NEO - CLINICAL PRESENTATION" numFmtId="0">
      <sharedItems/>
    </cacheField>
    <cacheField name="PREG/NEO - BURDEN" numFmtId="0">
      <sharedItems/>
    </cacheField>
    <cacheField name="PREG/NEO - RISK FACTOR" numFmtId="0">
      <sharedItems/>
    </cacheField>
    <cacheField name="PREG/NEO - ADVERSE OUTCOMES" numFmtId="0">
      <sharedItems/>
    </cacheField>
    <cacheField name="PREG/NEO - TREATMENT/ VACCINES" numFmtId="0">
      <sharedItems/>
    </cacheField>
    <cacheField name="CU5 - INFANTS" numFmtId="0">
      <sharedItems/>
    </cacheField>
    <cacheField name="CU5 - CLINICAL PRESENTATION" numFmtId="0">
      <sharedItems/>
    </cacheField>
    <cacheField name="CU5 - BURDEN" numFmtId="0">
      <sharedItems/>
    </cacheField>
    <cacheField name="CU5 - RISK FACTORS" numFmtId="0">
      <sharedItems/>
    </cacheField>
    <cacheField name="CU5 - TREAT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longText="1"/>
    </cacheField>
    <cacheField name="SPECIAL INTEREST AREA" numFmtId="0">
      <sharedItems/>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s v="Spatial and temporal dynamics of SARS-CoV-2 in COVID-19 patients: A systematic review"/>
    <s v="Background The spatial and temporal dynamics of SARS-CoV-2 have been mainly described in form of case series or retrospective studies. In this study, we aimed to provide a coherent overview from published studies of the duration of viral detection and viral load in COVID-19 patients, stratified by specimen type, clinical severity and age. Method We systematically searched PubMed/MEDLINE and Cochrane review database for studies published between 1. November 2019 and 23rd of April 2020. We included studies that reported individual viral data over time measuring negative conversion by two consecutive negative tests, individual clinical severity and age. We excluded studies that reported viral data as patient fraction, reported only baseline data, included solely asymptomatic patients or were interventional studies. Extracted data included author, title, design, sample size, thresholds and genes of RT-PCR, patient age, COVID-19 severity, clinical characteristics, treatment, location of viral sampling, duration of viral detection, and viral load. We pooled the data of selected studies to determine effect estimates of duration of viral detection. Combined viral load was visualized over time. Findings Out of 7226 titles screened, 37 studies met the inclusion criteria and were included in the qualitative analysis and 22 studies in the quantitative analysis comprising 650 COVID-19 patients. The pooled estimate of the duration of positive detection of the virus was in mild adult patients 12.1 days (CI: 10.12, 14.05) after symptom onset in the upper respiratory tract (URT), 24.1 days (CI: 10.02, 38.19) in lower respiratory tract (LRT), and 15.5 days (CI: 8.04, 22.88) in faeces. Further, in mild adult patients, the maximum viral load was ~ 6.61 x 108 viral copies/mL in the URT and ~ 2.69 x 108 viral copies/mL in the LRT, within the first week of symptom onset. The maximum viral load in faeces was reported as ~ 3.55 x 107 copies/mL on Day 9. In moderate-severe adult patients, the pooled estimate of mean duration of positive viral detection in the URT was 15.8 days (CI: 11.12, 20.56) after symptom onset, 23.2 days (CI: 21.49, 24.97) in the LRT, 20.8 days (CI: 16.40, 25.17) in faeces. The maximum viral load was 4.60 x 109 copies/mL on Day 8 in the URT, 3.45 x 108 copies/mL on Day 11 in the LRT, 2.76 x 106 copies/mL on Day 18 in faeces and 1 x 104 copies/mL on Day 3 in blood. In children with mild symptoms, the pooled estimate of the mean duration of positive SARS-CoV-2 viral detection was 11.1 days (CI: 7.14, 15.11) in the URT and 16.0 days (CI: 11.49, 20,47) in the faeces, without reporting quantitative viral data. Viral positivity was detected in the urine and eye in one patient. Interpretation Our analysis showed consistent viral detection from specimen from the URT, the LRT and faeces, irrespective of the clinical severity of COVID-19. Our analysis suggests that SARS-CoV-2 persists for a longer duration in the LRT compared to the URT, whereas the differences in the duration of viral detection between mild and moderate-severe patients is limited in the LRT, but an indication of longer duration of viral detection in feces and the URT for moderate-severe patients was shown. Further, viral load was demonstrated to peak in the URT within first weak of infection, whereas maximum viral load has been observed to occur later and within the second week of infection in the LRT. Funding This study was funded by Innovation Fund Denmark."/>
    <d v="2020-05-21T00:00:00"/>
    <d v="2020-05-26T00:00:00"/>
    <s v="http://medrxiv.org/content/early/2020/05/23/2020.05.21.20108605.abstract"/>
    <s v="http://medrxiv.org/content/early/2020/05/23/2020.05.21.20108605.abstract"/>
    <x v="0"/>
    <x v="0"/>
    <s v="Weiss, AJ, Mads; Sommer, Morten Otto Alexander"/>
    <s v="medRxiv"/>
    <s v="2020"/>
    <n v="0"/>
    <n v="0"/>
    <s v="10.1101/2020.05.21.20108605"/>
    <s v=""/>
    <s v="Yes"/>
    <s v=""/>
    <s v=""/>
    <x v="0"/>
    <s v=""/>
    <s v=""/>
    <s v=""/>
    <s v=""/>
    <s v=""/>
    <s v=""/>
    <s v=""/>
    <s v=""/>
    <s v=""/>
    <s v=""/>
    <s v=""/>
    <s v=""/>
    <s v=""/>
    <s v=""/>
    <s v=""/>
    <s v=""/>
    <s v=""/>
    <s v=""/>
    <s v="Current Week"/>
  </r>
  <r>
    <s v="Susceptibility to and transmission of COVID-19 amongst children and adolescents compared with adults: a systematic review and meta-analysis"/>
    <s v="Background The degree to which children and young people are infected by and transmit the SARS-CoV-2 virus is unclear. Clinical series and testing cohorts based upon screening of symptomatic cases provide biased estimates of susceptibility in children. The role of children and young people in transmission of SARS-CoV-2 is dependent on susceptibility, symptoms, viral load, social contact patterns and behaviour. Methods We undertook a rapid systematic review of contact-tracing studies and population-screening studies to address the question What is the susceptibility to and transmission of SARS-CoV-2 by children and adolescents compared with adults? We searched PubMed and medRxiv on 16 May 2020 and identified 6327 studies, with additional studies identified through handsearching of cited references (2) and professional contacts (4). We assessed quality, summarized findings and undertook a random effects meta-analysis of contact-tracing studies. Results 18 studies met inclusion criteria; 9 contact-tracing, 8 population-screening and 1 systematic-review. Meta-analysis of contact tracing studies showed that the pooled odds ratio of being an infected contact in children compared with adults for all contact tracing studies was 0.44 (0.29, 0.69) with substantial heterogeneity (63%). Findings from a systematic review of household clusters of COVID-19 found 3/31 (10%) were due to a child index case and a population-based school contact tracing study found minimal transmission by child or teacher index cases. Findings from population-screening studies were heterogenous and not suitable for meta-analysis. Large studies from Iceland, the Netherlands and Spain and an Italian municipal study showed markedly lower SARS-CoV-2 prevalence amongst children and young people, however studies from Stockholm, England and municipalities in Switzerland and Germany showed showed no difference in infection prevalence between adults and children. Conclusions There is preliminary evidence that children and young people have lower susceptibility to SARS-CoV-2, with a 56% lower odds of being an infected contact. There is weak evidence that children and young people play a lesser role in transmission of SARS-CoV-2 at a population level. Our study provides no information on the infectivity of children."/>
    <d v="2020-05-20T00:00:00"/>
    <d v="2020-05-26T00:00:00"/>
    <s v="http://medrxiv.org/content/early/2020/05/24/2020.05.20.20108126.abstract"/>
    <s v="http://medrxiv.org/content/early/2020/05/24/2020.05.20.20108126.abstract"/>
    <x v="1"/>
    <x v="1"/>
    <s v="Viner, RMM, Oliver T.; Bonell, Chris; Melendez-Torres, G. J.; Ward, Joseph L.; Hudson, Lee; Waddington, Claire; Thomas, James; Russell, Simon; van der Klis, Fiona; Panovska-Griffiths, Jasmina; Davies, Nicholas G.; Booy, Robert; Eggo, Rosalind"/>
    <s v="medRxiv"/>
    <s v="2020"/>
    <n v="0"/>
    <n v="0"/>
    <s v="10.1101/2020.05.20.20108126"/>
    <s v=""/>
    <s v="Yes"/>
    <s v=""/>
    <s v=""/>
    <x v="0"/>
    <s v="18 studies were included, including published and pre-print data; meta-analysis on contact tracing studies (9 studies)"/>
    <s v=""/>
    <s v=""/>
    <s v=""/>
    <s v=""/>
    <s v=""/>
    <s v="Yes"/>
    <s v="Yes"/>
    <s v="Yes"/>
    <s v="Yes"/>
    <s v=""/>
    <s v=""/>
    <s v=""/>
    <s v=""/>
    <s v=""/>
    <s v=""/>
    <s v=""/>
    <s v=""/>
    <s v="Current Week"/>
  </r>
  <r>
    <s v="Age-related expression of SARS-CoV-2 priming protease TMPRSS2 in the developing lung"/>
    <s v="The emergence of the SARS-CoV-2 novel coronavirus has led to a global pandemic (COVID-19), with more than 5 million cases as of May 2020. Available data suggest that severe illness and death from COVID-19 are rare in the pediatric population. Integrating single-cell RNA sequencing of the developing mouse lung with temporally-resolved RNA-in-situ hybridization (ISH) in mouse and human lung tissue, we found expression of SARS-CoV-2 Spike protein primer TMPRSS2 was highest in ciliated cells and type I alveolar epithelial cells (AT1) and increased with aging in mice and humans. SARS-CoV-2 RNA colocalized with TMPRSS2 mRNA in lung cells from a patient who died of SARS-CoV-2. Together, these data suggest developmental regulation of TMPRSS2 may underlie the relative protection of infants and children from severe respiratory illness."/>
    <d v="2020-05-22T00:00:00"/>
    <d v="2020-05-26T00:00:00"/>
    <s v="http://biorxiv.org/content/early/2020/05/23/2020.05.22.111187.abstract"/>
    <s v="http://biorxiv.org/content/early/2020/05/23/2020.05.22.111187.abstract"/>
    <x v="2"/>
    <x v="2"/>
    <s v="Schuler, BAH, A. Christian; Plosa, Erin J.; Taylor, Chase J.; Jetter, Christopher S.; Kapp, Meghan E.; Benjamin, John; Gulleman, Peter; Nichols, David S.; Braunstein, Lior Z.; Koval, Michael H.; Guttentag, Susan H.; Blackwell, Timothy S.; Webber, Steven A.; Banovich, Nicholas; Kropski, Jonathan A.; Sucre, Jennifer M. S."/>
    <s v="bioRxiv"/>
    <s v="2020"/>
    <n v="0"/>
    <n v="0"/>
    <s v="10.1101/2020.05.22.111187"/>
    <s v=""/>
    <s v="Yes"/>
    <s v=""/>
    <s v=""/>
    <x v="1"/>
    <s v=""/>
    <s v=""/>
    <s v=""/>
    <s v=""/>
    <s v=""/>
    <s v=""/>
    <s v=""/>
    <s v=""/>
    <s v=""/>
    <s v=""/>
    <s v=""/>
    <s v=""/>
    <s v=""/>
    <s v=""/>
    <s v=""/>
    <s v=""/>
    <s v=""/>
    <s v=""/>
    <s v="Current Week"/>
  </r>
  <r>
    <s v="The impact of thermal pasteurization on viral load in human milk and other matrices: A rapid review"/>
    <s v="Holder pasteurization (62.5ｰC, 30 min) of human milk (HM) is thought to reduce the risk of transmitting viruses to an infant. Some viruses may be secreted into milk? others may be contaminants. The effect of thermal pasteurization on viruses in HM has yet to be rigorously reviewed. The objective of this study is to characterize the effect of commonly used pasteurization techniques on viruses in HM and non-HM matrices. Databases (MEDLINE, Embase, Web of Science) were searched from inception to April 20th, 2020 for primary research articles assessing the impact of pasteurization on viral load or detection of live virus. Reviews were excluded, as were studies lacking quantitative measurements or those assessing pasteurization as a component of a larger process. Overall, 65,131 reports were identified, and 108 studies included. Pasteurization of HM at a minimum temperature of 56ｰC-60ｰC is effective at reducing detectable live virus. In cell culture media or plasma, coronaviruses (e.g., SARS-CoV, SARS-CoV-2, MERS) are highly susceptible to heating at ?56ｰC. Although pasteurization parameters and matrices reported vary, all viruses studied, with the exception of parvoviruses, were susceptible to thermal killing. Future research important for the study of novel viruses should standardize pasteurization protocols and should test viral inactivation using a human milk matrix."/>
    <d v="2020-05-23T00:00:00"/>
    <d v="2020-05-26T00:00:00"/>
    <s v="http://medrxiv.org/content/early/2020/05/26/2020.05.23.20111369.abstract"/>
    <s v="http://medrxiv.org/content/early/2020/05/26/2020.05.23.20111369.abstract"/>
    <x v="1"/>
    <x v="0"/>
    <s v="Pitino, MAC, Deborah L.; McGeer, Allsion J.; Unger, Sharon"/>
    <s v="medRxiv"/>
    <s v="2020"/>
    <n v="0"/>
    <n v="0"/>
    <s v="10.1101/2020.05.23.20111369"/>
    <s v="Yes"/>
    <s v=""/>
    <s v="Yes"/>
    <s v=""/>
    <x v="0"/>
    <s v=""/>
    <s v=""/>
    <s v=""/>
    <s v=""/>
    <s v=""/>
    <s v=""/>
    <s v=""/>
    <s v=""/>
    <s v=""/>
    <s v=""/>
    <s v=""/>
    <s v=""/>
    <s v=""/>
    <s v=""/>
    <s v=""/>
    <s v=""/>
    <s v=""/>
    <s v="Breast milk"/>
    <s v="Current Week"/>
  </r>
  <r>
    <s v="Early Impact of COVID-19 Pandemic on Paediatric Surgical Practice in Nigeria: a National Survey of Paediatric Surgeons"/>
    <s v="Introduction The novel Coronavirus disease has had significant impact on healthcare globally. Knowledge of this virus is evolving, definitive care is not yet known, and mortality is increasing. We assessed its initial impact on paediatric surgical practice in Nigeria, creating a benchmark for recommendations and future reference. Methods Survey of 120 paediatric surgeons from 50 centres to assess socio-demographics and specific domains of impact of COVID-19 on their services and training in Nigeria. Seventy four surgeons adequately responded. Responses have been analysed. Duplicate submissions for centres were excluded by combining and averaging the responses from centres with multiple respondents. Results Forty-six (92%) centres had suspended elective surgeries. All centres continued emergency surgeries but volume reduced in March by 31%. Eleven (22%) centres reported 13 suspended elective cases presenting as emergencies in March, accounting for 3% of total emergency surgeries. Nine (18%) centres adopted new modalities for managing selected surgical conditions: non-operative reduction of intussusception in 1(2%), antibiotic management of uncomplicated acute appendicitis in 5(10%), more conservative management of trauma and replacement of laparoscopic appendectomy with open surgery in 3(6%) respectively. Low perception of adequacy of Personal Protective Equipment (PPE) was reported in 35(70%) centres. Forty (80%) centres did not offer telemedicine for patients follow up. Twenty-nine (58%) centres had suspended academic training. Perception of safety to operate was low in 37(50%) respondents, indifferent in 24% and high in 26%. Conclusion Majority of paediatric surgical centres reported cessation of elective surgeries whilst continuing emergencies. There is however an acute decline in the volume of emergency surgeries. Adequate PPE need to be provided and preparations towards handling backlog of elective surgeries once the pandemic recedes. Further study is planned to more conclusively understand the full impact of this pandemic on children&amp;#039;s surgery. Key words pandemic, COVID-19, children&amp;#039;s surgery."/>
    <d v="2020-05-24T00:00:00"/>
    <d v="2020-05-26T00:00:00"/>
    <s v="http://medrxiv.org/content/early/2020/05/25/2020.05.24.20112326.abstract"/>
    <s v="http://medrxiv.org/content/early/2020/05/25/2020.05.24.20112326.abstract"/>
    <x v="3"/>
    <x v="2"/>
    <s v="Ogundele, IOA, Felix M.; Nwokoro, Collins C.; Ameh, Emmanuel A."/>
    <s v="medRxiv"/>
    <s v="2020"/>
    <n v="0"/>
    <n v="0"/>
    <s v="10.1101/2020.05.24.20112326"/>
    <s v=""/>
    <s v=""/>
    <s v=""/>
    <s v="Yes"/>
    <x v="2"/>
    <s v=""/>
    <s v=""/>
    <s v=""/>
    <s v=""/>
    <s v=""/>
    <s v=""/>
    <s v=""/>
    <s v=""/>
    <s v=""/>
    <s v=""/>
    <s v=""/>
    <s v=""/>
    <s v=""/>
    <s v=""/>
    <s v="Yes"/>
    <s v=""/>
    <s v=""/>
    <s v=""/>
    <s v="Current Week"/>
  </r>
  <r>
    <s v="COVID-19 Confirmed Case Incidence Age Shift to Young Persons Age 0-19 and 20-39 Years Over Time: Washington State March - April 2020"/>
    <s v="Background: As the coronavirus (COVID-19) epidemic passes the peak infection rate in some states and counties a phased re-opening with changes of stay-at-home restrictions and social distancing recommendations may lead to an increase of non-essential work, social activities and gathering, especially among younger persons. Methods: A longitudinal cohort analysis of Washington State Department of Health COVID-19 confirmed case age distribution March 1-April 19 2020 for proportional change over time using chi square tests for significance (N = 13,934). Results: From March 1st to April 19, 2020 age distribution shifted with a 10% decline in cases age 60 years and older and a 20% increase in age 0-19/20-39 years (chi-square = 223.10, p &amp;amp;lt;.001). Number of cases over the eight-week analysis period were 0-19 years n = 515, 20-39 years n = 4078, 40-59 years n =4788, 60-79 years n = 3221, 80+ years n = 1332. New cases increased steadily among 0-19 and 20-39-year olds. After the peak (March 22, 2020), there was no decline among age 0-19 and a lesser decline among age 20-39 than older groups. As incidence declined in older age groups, the combined percentage of cases age 0-19 and 20-39 increased from 20% to 40% of total cases. Conclusions: Increased COVID-19 infection among children and young adults is not without serious morbidity and mortality risk to them and others they may come in contact with, indicating a targeted approach for awareness and safety measures is advisable to reduce incidence among the supposedly less vulnerable but more mobile young population age 0-19 and 20-39 years."/>
    <d v="2020-05-21T00:00:00"/>
    <d v="2020-05-26T00:00:00"/>
    <s v="http://medrxiv.org/content/early/2020/05/23/2020.05.21.20109389.abstract"/>
    <s v="http://medrxiv.org/content/early/2020/05/23/2020.05.21.20109389.abstract"/>
    <x v="2"/>
    <x v="3"/>
    <s v="Malmgren, JG, Boya; Kaplan, Henry G."/>
    <s v="medRxiv"/>
    <s v="2020"/>
    <n v="0"/>
    <n v="0"/>
    <s v="10.1101/2020.05.21.20109389"/>
    <s v=""/>
    <s v="Yes"/>
    <s v=""/>
    <s v=""/>
    <x v="1"/>
    <s v=""/>
    <s v=""/>
    <s v=""/>
    <s v=""/>
    <s v=""/>
    <s v=""/>
    <s v="Yes"/>
    <s v=""/>
    <s v="Yes"/>
    <s v=""/>
    <s v=""/>
    <s v=""/>
    <s v=""/>
    <s v=""/>
    <s v=""/>
    <s v=""/>
    <s v=""/>
    <s v=""/>
    <s v="Current Week"/>
  </r>
  <r>
    <s v="What do we know about SARS-CoV-2 transmission? A systematic review and meta-analysis of the secondary attack rate, serial interval, and asymptomatic infection"/>
    <s v="Background Current SARS-CoV-2 containment measures rely on the capacity to control person-to-person viral transmission. Effective prioritization of these measures can be determined by understanding SARS-CoV-2 transmission dynamics. We conducted a systematic review and meta-analyses of three parameters: (i) secondary attack rate (SAR) in various settings, (ii) clinical onset serial interval (SI), and (iii) the proportion of asymptomatic infection. Methods and Findings We searched PubMed, medRxiv, and bioRxiv databases between January 1, 2020, and May 15, 2020, for articles describing SARS-CoV-2 attack rate, SI, and asymptomatic infection. Studies were included if they presented original data for estimating point estimates and 95% confidence intervals of the three parameters. Random effects models were constructed to pool SAR, mean SI, and asymptomatic proportion. Risk ratios were used to examine differences in transmission risk by setting, type of contact, and symptom status of the index case. Publication and related bias were assessed by funnel plots and Egger&amp;#039;s meta-regression test for small-study effects. Our search strategy for SAR, SI, and asymptomatic infection identified 459, 572, and 1624 studies respectively. Of these, 20 studies met the inclusion criteria for SAR, 18 studies for SI, and 66 studies for asymptomatic infection. We estimated the pooled household SAR at 15.4% (95% CI: 12.2%, 18.7%) compared to 4.0% (95% CI: 2.8%, 5.2%) in non-household settings. We observed variation across settings; however, the small number of studies limited power to detect associations and sources of heterogeneity. SAR of symptomatic index cases is significantly higher than cases that were symptom-free at diagnosis (RR 2.55, 95% CI: 1.47, 4.45). Adults appear to be more susceptible to transmission than children (RR 1.40, 95% CI: 1.00, 1.96). The pooled mean SI is estimated at 4.87 days (95% CI: 3.98, 5.77). The pooled proportion of cases who had no symptoms at diagnosis is 25.9% (95% CI: 18.8%, 33.1%). Conclusions Based our pooled estimates, 10 infected symptomatic persons living with 100 contacts would result in 15 additional cases in &amp;amp;lt;5 days. To be effective, quarantine of contacts should occur within 3 days of symptom onset. If testing and tracing relies on symptoms, one-quarter of cases would be missed. As such, while aggressive contact tracing strategies may be appropriate early in an outbreak, as it progresses, control measures should transition to account for SAR variability across settings. Targeted strategies focusing on high-density enclosed settings may be effective without overly restricting social movement."/>
    <d v="2020-05-21T00:00:00"/>
    <d v="2020-05-26T00:00:00"/>
    <s v="http://medrxiv.org/content/early/2020/05/23/2020.05.21.20108746.abstract"/>
    <s v="http://medrxiv.org/content/early/2020/05/23/2020.05.21.20108746.abstract"/>
    <x v="1"/>
    <x v="1"/>
    <s v="Koh, WCN, Lin; Rosledzana, Muhammad Ali; Alikhan, Mohammad Fathi; Chaw, Liling; Griffith, Matthew; Pastore, Roberta; Wong, Justin"/>
    <s v="medRxiv"/>
    <s v="2020"/>
    <n v="0"/>
    <n v="0"/>
    <s v="10.1101/2020.05.21.20108746"/>
    <s v="Yes"/>
    <s v="Yes"/>
    <s v=""/>
    <s v=""/>
    <x v="0"/>
    <s v=""/>
    <s v=""/>
    <s v="Yes"/>
    <s v="Yes"/>
    <s v=""/>
    <s v=""/>
    <s v="Yes"/>
    <s v=""/>
    <s v="Yes"/>
    <s v="Yes"/>
    <s v=""/>
    <s v=""/>
    <s v=""/>
    <s v=""/>
    <s v=""/>
    <s v=""/>
    <s v=""/>
    <s v=""/>
    <s v="Current Week"/>
  </r>
  <r>
    <s v="Comorbidities, clinical signs and symptoms, laboratory findings, imaging features, treatment strategies, and outcomes in adult and pediatric patients with COVID-19: A systematic review and meta-analysis"/>
    <s v="Introduction Since December 2019, a novel coronavirus (SARS-CoV-2) has triggered a world-wide pandemic with an enormous medical, societal, and economic toll. Thus, our aim was to gather all available information regarding comorbidities, clinical signs and symptoms, outcomes, laboratory findings, imaging features, and treatments in patients with coronavirus disease 2019 (COVID-19). Methods EMBASE, PubMed/ Medline, Scopus, and Web of Science were searched for studies published in any language between December 1st, 2019 and March 28th. Original studies were included if the exposure of interest was an infection with SARS-CoV-2 or confirmed COVID-19. The primary outcome was the risk ratio of comorbidities, clinical signs and symptoms, imaging features, treatments, outcomes, and complications associated with COVID-19 morbidity and mortality. We performed random-effects pairwise meta-analyses for proportions and relative risks, I2, Tau2, and Cochrane Q, sensitivity analyses, and assessed publication bias. Results: 148 met the inclusion criteria for the systematic review and meta-analysis with 12149 patients (5739 female) and a median age was 47.0 [35.0-64.6]. 617 patients died from COVID-19 and its complication, while 297 patients were reported as asymptomatic. Older age (SMD: 1.25 [0.78- 1.72]; p &amp;amp;lt; 0.001), being male (RR = 1.32 [1.13-1.54], p = 0.005) and pre-existing comorbidity (RR = 1.69 [1.48-1.94]; p &amp;amp;lt; 0.001) were identified as risk factors of in-hospital mortality. The heterogeneity between studies varied substantially (I2; range: 1.5-98.2%). Publication bias was only found in eight studies (Eggers test: p &amp;amp;lt; 0.05). Conclusions: Our meta-analyses revealed important risk factors that are associated with severity and mortality of COVID-19."/>
    <d v="2020-05-20T00:00:00"/>
    <d v="2020-05-26T00:00:00"/>
    <s v="http://medrxiv.org/content/early/2020/05/22/2020.05.20.20103804.abstract"/>
    <s v="http://medrxiv.org/content/early/2020/05/22/2020.05.20.20103804.abstract"/>
    <x v="1"/>
    <x v="1"/>
    <s v="Jutzeler, CRB, Lucie; Weis, Caroline V.; Tong, Bobo; Wong, Cyrus; Rieck, Bastian; Pargger, Hans; Tschudin-Sutter, Sarah; Egli, Adrian; Borgwardt, Karsten; Walter, Matthias"/>
    <s v="medRxiv"/>
    <s v="2020"/>
    <n v="0"/>
    <n v="0"/>
    <s v="10.1101/2020.05.20.20103804"/>
    <s v="Yes"/>
    <s v="Yes"/>
    <s v=""/>
    <s v=""/>
    <x v="0"/>
    <s v="The median age of adult (11’058, patients, 91.0%), pregnant (35 patients, 0.3%), and pediatric (1'056 patients, 8.7%; including neonates), patients was 47.0 years [35.0-65.3]"/>
    <s v="Yes"/>
    <s v="Yes"/>
    <s v="Yes"/>
    <s v=""/>
    <s v="Yes"/>
    <s v="Yes"/>
    <s v="Yes"/>
    <s v="Yes"/>
    <s v="Yes"/>
    <s v=""/>
    <s v=""/>
    <s v=""/>
    <s v=""/>
    <s v=""/>
    <s v=""/>
    <s v=""/>
    <s v=""/>
    <s v="Current Week"/>
  </r>
  <r>
    <s v="Coronavirus (COVID-19) infection in children at a specialist centre: outcome and implications of underlying high-risk comorbidities in a paediatric population"/>
    <s v="Background: There is evolving evidence of significant differences in severity and outcomes of coronavirus disease 2019 (COVID-19) in children compared to adults. Underlying medical conditions associated with increased risk of severe disease are based on adult data, but have been applied across all ages resulting in large numbers of families undertaking social shielding (vulnerable group). We conducted a retrospective analysis of children with suspected COVID-19 at a Specialist Childrens Hospital to determine outcomes based on COVID-19 testing status and underlying health vulnerabilities. Methods: Routine clinical data were extracted retrospectively from the Institutions Electronic Health Record system and Digital Research Environment for patients with suspected and confirmed COVID-19 diagnoses. Data were compared between Sars-CoV-2 positive and negative patients (CoVPos / CoVNeg respectively), and in relation to presence of underlying health vulnerabilities based on Public Health England guidance. Findings: Between 1st March and 15th May 2020, 166 children (&amp;amp;lt;18 years of age) presented to a specialist childrens hospital with clinical features of possible COVID-19 infection. 65 patients (39.2%) tested positive for SARS-CoV-2 virus. CoVPos patients were older (median 9 [0.9-14] years vs median 1 [0.1-5.7.5] years respectively, p&amp;amp;lt;0.001). There was a significantly reduced proportion of vulnerable cases (47.7% vs 72.3%, p=0.002), but no difference in proportion of vulnerable patients requiring ventilation (61% vs 64.3%, p = 0.84) between CoVPos and CoVNeg groups. However, a significantly lower proportion of CoVPos patients required mechanical ventilation support compared to CoVNeg patients (27.7 vs 57.4%, p&amp;amp;lt;0.001). Mortality was not significantly different between CoVPos and CoVNeg groups (1.5 vs 4% respectively, p=0.67) although there were no direct COVID-19 related deaths in this highly preselected paediatric population. Interpretation: COVID-19 infection may be associated with severe disease in childhood presenting to a specialist hospital, but does not appear significantly different in severity to other causes of similar clinical presentations. In children presenting with pre-existing COVID-19 vulnerable medical conditions at a specialist centre, there does not appear to be significantly increased risk of either contracting COVID-19 or severe complications, apart from those undergoing chemotherapy, who are over-represented."/>
    <d v="2020-05-20T00:00:00"/>
    <d v="2020-05-26T00:00:00"/>
    <s v="http://medrxiv.org/content/early/2020/05/25/2020.05.20.20107904.abstract"/>
    <s v="http://medrxiv.org/content/early/2020/05/25/2020.05.20.20107904.abstract"/>
    <x v="4"/>
    <x v="2"/>
    <s v="Issitt, RB, John; Bryant, William; Spiridou, Anastasia; Taylor, Andrew; DuPre, Pascale; Ramnarayan, Padmanabhan; Hartley, John; Cortino Borja, Mario; Moshal, Karyn; Dunn, Helen; Hemingway, Harry; Sebire, Neil"/>
    <s v="medRxiv"/>
    <s v="2020"/>
    <n v="0"/>
    <n v="0"/>
    <s v="10.1101/2020.05.20.20107904"/>
    <s v=""/>
    <s v="Yes"/>
    <s v=""/>
    <s v=""/>
    <x v="1"/>
    <s v=""/>
    <s v=""/>
    <s v=""/>
    <s v=""/>
    <s v=""/>
    <s v=""/>
    <s v="Yes"/>
    <s v="Yes"/>
    <s v=""/>
    <s v="Yes"/>
    <s v=""/>
    <s v=""/>
    <s v=""/>
    <s v=""/>
    <s v=""/>
    <s v=""/>
    <s v=""/>
    <s v=""/>
    <s v="Current Week"/>
  </r>
  <r>
    <s v="Changes in premature birth rates during the Danish nationwide COVID-19 lockdown: a nationwide register-based prevalence proportion study"/>
    <s v="Objectives To explore the impact of COVID-19 lockdown on premature birth rates in Denmark Design Nationwide register-based prevalence proportion study. Participants 31,180 live singleton infants born in Denmark between March 12, and April 14, from 2015 to 2020 Main outcome measures The Main outcome measure was the odds ratio of premature birth, per preterm category, during the lockdown period compared with the calendar match period in the five previous years. Results A total of 31 180 newborns were included in the study period, of these 58 were born extremely premature (gestational age below 28 weeks). The distribution of gestational ages was significantly different (p = 0.004) during the lockdown period compared to the previous five years. The extremely premature birth rate during the lockdown was significantly lower than the corresponding mean rate for the same dates in the previous years (odds ratio 0.09 [95 % CI 0.01 - 0.04], p &amp;amp;lt; 0.001). No significant difference between the lockdown and previous years was found for other gestational age categories. Conclusions The birth rate of extremely premature infants decreased significantly (~90 % reduction) during the Danish nationwide lockdown from a stable rate in the preceding five years. The reasons for this decrease are unclear. Identification of possible causal mechanisms might stimulate changes in clinical practice. Ideally, some cases of extreme prematurity are preventable which may decrease infant morbidity and mortality."/>
    <d v="2020-05-22T00:00:00"/>
    <d v="2020-05-26T00:00:00"/>
    <s v="http://medrxiv.org/content/early/2020/05/23/2020.05.22.20109793.abstract"/>
    <s v="http://medrxiv.org/content/early/2020/05/23/2020.05.22.20109793.abstract"/>
    <x v="5"/>
    <x v="3"/>
    <s v="Hedermann, GH, Paula L.; Baekvad-Hansen, Marie; Hjalgrim, Henrik; Rostgaard, Klaus; Poorisrisak, Porntiva; Breindahl, Morten; Melbye, Mads; Hougaard, David; Christiansen, Michael; Lausten-Thomsen, Ulrik"/>
    <s v="medRxiv"/>
    <s v="2020"/>
    <n v="0"/>
    <n v="0"/>
    <s v="10.1101/2020.05.22.20109793"/>
    <s v=""/>
    <s v=""/>
    <s v=""/>
    <s v="Yes"/>
    <x v="1"/>
    <s v="Populations over 5 years"/>
    <s v=""/>
    <s v=""/>
    <s v=""/>
    <s v=""/>
    <s v=""/>
    <s v=""/>
    <s v=""/>
    <s v=""/>
    <s v=""/>
    <s v=""/>
    <s v=""/>
    <s v=""/>
    <s v="Yes"/>
    <s v=""/>
    <s v=""/>
    <s v=""/>
    <s v=""/>
    <s v="Current Week"/>
  </r>
  <r>
    <s v="Risks to Children under-five in India from COVID-19"/>
    <s v="Objective: The novel coronavirus, COVID-19, has rapidly emerged to become a global pandemic and is known to cause a high risk to patients over the age of 70 and those with co-morbidities, such as hypertension and diabetes. Though children are at comparatively lower risk compared to adults, the Indian population has a large young demographic that is likely to be at higher risk due to exposure to pollution, malnutrition and poor access to medical care. We aimed to quantify the potential impact of COVID-19 on Indias child population. Methods: We combined district family household survey data with data from the COVID-19 outbreak in China to analyze the potential impact of COVID-19 on children under the age of 5, under three different scenarios; each of which assumed the prevalence of infection to be 0.5%, 1%, or 5%. Results: We find that in the lowest prevalence scenario, across the most populous 18 Indian states, asymptomatic, non-hospitalized symptomatic and hospitalized symptomatic cases could reach 87,200, 412,900 and 31,900, respectively. In a moderate prevalence scenario, these figures reach 174,500, 825,800, and 63,800, and in the worst case, high prevalence scenario these cases could climb as high as 872,200, 4,128,900 and 319,700. Conclusion: These estimates show COVID-19 has the potential to pose a substantial threat to Indias large population of children, particularly those suffering from malnutrition and exposure to indoor air pollution, who may have limited access to health services."/>
    <d v="2020-05-18T00:00:00"/>
    <d v="2020-05-26T00:00:00"/>
    <s v="http://medrxiv.org/content/early/2020/05/22/2020.05.18.20105239.abstract"/>
    <s v="http://medrxiv.org/content/early/2020/05/22/2020.05.18.20105239.abstract"/>
    <x v="6"/>
    <x v="4"/>
    <s v="Frost, IT, Katie; Hauck, Stephanie; Kappor, Geetanjali; Sriram, Aditi; Nandi, Arindam; Laxminarayan, Ramanan"/>
    <s v="medRxiv"/>
    <s v="2020"/>
    <n v="0"/>
    <n v="0"/>
    <s v="10.1101/2020.05.18.20105239"/>
    <s v=""/>
    <s v="Yes"/>
    <s v=""/>
    <s v=""/>
    <x v="2"/>
    <s v=""/>
    <s v=""/>
    <s v=""/>
    <s v=""/>
    <s v=""/>
    <s v=""/>
    <s v=""/>
    <s v="Yes"/>
    <s v=""/>
    <s v="Yes"/>
    <s v=""/>
    <s v=""/>
    <s v=""/>
    <s v=""/>
    <s v=""/>
    <s v=""/>
    <s v="Modeled assumed prevalence of infection as 0.5%, 1%, and 5%, using district-family data the COVID-19 outbreak in China. Considered asymptomatic, non-hospitalized symptomatic, and hospitalizaed symptomatic outcomes."/>
    <s v=""/>
    <s v="Current Week"/>
  </r>
  <r>
    <s v="Serum responses of children with Kawasaki Disease against SARS-CoV-2 proteins"/>
    <s v="Recently, numerous reports have suggested association of pediatric Coronavirus Disease 2019 (COVID-19) cases and Kawasaki Disease (KD). KD is a major cause of childhood acquired heart disease and vasculitis in the pediatric population. Epidemiological patterns suggest KD is related to an infectious agent; however, the etiology remains unknown1. As past reports have considered other coronaviruses to be related to KD2,3, these reports of pediatric COVID-19 related inflammatory disorder cases leads to the hypothesis of potential cross-coronavirus reactivity that would account for the past controversial proposals of other coronaviruses and these new cases. We sought to address this hypothesis by assessing the antigen targeting of biobanked plasma samples of febrile children, including those with KD, against SARS-CoV-2 proteins."/>
    <d v="2020-05-24T00:00:00"/>
    <d v="2020-05-26T00:00:00"/>
    <s v="http://medrxiv.org/content/early/2020/05/26/2020.05.24.20111732.abstract"/>
    <s v="http://medrxiv.org/content/early/2020/05/26/2020.05.24.20111732.abstract"/>
    <x v="2"/>
    <x v="5"/>
    <s v="Chang, AC, Michael; Kenney, Patrick; Baron, Sarah; Hicar, Mark"/>
    <s v="medRxiv"/>
    <s v="2020"/>
    <n v="0"/>
    <n v="0"/>
    <s v="10.1101/2020.05.24.20111732"/>
    <s v=""/>
    <s v="Yes"/>
    <s v=""/>
    <s v=""/>
    <x v="1"/>
    <s v="14 SARS-CoV-2 PCR-positive patients"/>
    <s v=""/>
    <s v=""/>
    <s v=""/>
    <s v=""/>
    <s v=""/>
    <s v=""/>
    <s v=""/>
    <s v=""/>
    <s v=""/>
    <s v=""/>
    <s v=""/>
    <s v=""/>
    <s v=""/>
    <s v=""/>
    <s v=""/>
    <s v=""/>
    <s v=""/>
    <s v="Current Week"/>
  </r>
  <r>
    <s v="Changes in RT-PCR-positive SARS-CoV-2 rates in adults and children according to the epidemic stages"/>
    <s v="Aim To describe the trends of RT-PCR positive SARS-CoV-2 rates in children and adults according to the time of COVID-19 epidemic. Methods In this prospective multicenter study involving 45 pediatric units, we collected the results of nasopharyngeal swabs in France from March 2, 2020 to April 26, 2020. Results During the study period, 52,588 RT-PCR tests for SARS-CoV-2 were performed, 6,490 in children and 46,098 in adults. The rate of positive tests for children was 2- to 7-fold less than that for adults. These rates varied according to the time of the epidemic and were higher at the peak. The lower rates of positive test in children persisted during the surveillance period but varied according to the time in the epidemic. Conclusion The rate of positive RT-PCR positive SARS-CoV-2 tests for children was always less than that for adults but vary according to the epidemic stage."/>
    <d v="2020-05-18T00:00:00"/>
    <d v="2020-05-22T00:00:00"/>
    <s v="http://medrxiv.org/content/early/2020/05/21/2020.05.18.20098863.abstract"/>
    <s v="http://medrxiv.org/content/early/2020/05/21/2020.05.18.20098863.abstract"/>
    <x v="7"/>
    <x v="3"/>
    <s v="Levy, CB, Romain; Bensaid, Philippe; Bost bru, Cecile; Coinde, Edeline; Dessioux, Emmanuelle; Fournial, Cecile; Gashignard, Jean; Haas, Herve; Hentgen, Veronique; Huet, Frederic; Lalande, Muriel; Martinot, Alain; Pons, Charlotte; Romain, Anne Sophie; Ursulescu, Nicoletta Magdalena; Vie Le Sage, Francois; Raymond, Josette; Bechet, Stephane; Toubiana, Julie; Cohen, Robert"/>
    <s v="medRxiv"/>
    <s v="2020"/>
    <n v="0"/>
    <n v="0"/>
    <s v="10.1101/2020.05.18.20098863"/>
    <s v=""/>
    <s v="Yes"/>
    <s v=""/>
    <s v=""/>
    <x v="1"/>
    <s v="382 PCR-positive cases in children among 6490 sampled (5.9%) across study period"/>
    <s v=""/>
    <s v=""/>
    <s v=""/>
    <s v=""/>
    <s v=""/>
    <s v=""/>
    <s v=""/>
    <s v="Yes"/>
    <s v=""/>
    <s v=""/>
    <s v=""/>
    <s v=""/>
    <s v=""/>
    <s v=""/>
    <s v=""/>
    <s v=""/>
    <s v=""/>
    <s v="Current Week"/>
  </r>
  <r>
    <s v="A structured model for COVID-19 spread: modelling age and healthcare inequities"/>
    <s v="We use stochastic branching process model, structured by age and level of healthcare access, to look at the heterogeneous spread of COVID-19 within a population. We examine the effect of control scenarios targeted at particular groups, such as school closures or social distancing by older people. Although we currently lack detailed empirical data about contact and infection rates between different age groups and groups with different levels of healthcare access within New Zealand, these scenarios illustrate how such evidence could be used to inform specific interventions. We find that an increase in the transmission rates amongst children as a result of reopening schools is, on its own, unlikely to significantly increase the number of cases. However, if this is accompanied by a change in adult behaviour, for example increased contact rates among parents, it could have a much bigger effect. We also find that there is a risk of undetected outbreaks occurring in communities that have low access to healthcare and that are socially isolated from more privileged communities. The greater the inequity and the greater the degree of social segregation, the longer it will take before any outbreaks are detected. Well-established evidence for health inequities, particularly in accessing primary healthcare and testing, indicates that M?ori and Pacific peoples are at higher risk of undetected outbreaks in Aotearoa New Zealand. This highlights the importance of ensuring that community needs for access to healthcare, including early proactive testing, rapid contact tracing, and the ability to isolate, are being met equitably. Finally, these scenarios illustrate how information concerning contact and infection rates across different demographic groups may be useful in informing specific policy interventions."/>
    <d v="2020-05-17T00:00:00"/>
    <d v="2020-05-21T00:00:00"/>
    <s v="http://medrxiv.org/content/early/2020/05/21/2020.05.17.20104976.abstract"/>
    <s v="http://medrxiv.org/content/early/2020/05/21/2020.05.17.20104976.abstract"/>
    <x v="8"/>
    <x v="4"/>
    <s v="James, AP, Michael J.; Binny, Rachelle N.; Hannah, Kate; Hendy, Shaun C.; Lustig, Audrey; Steyn, Nicholas"/>
    <s v="medRxiv"/>
    <s v="2020"/>
    <n v="0"/>
    <n v="0"/>
    <s v="10.1101/2020.05.17.20104976"/>
    <s v=""/>
    <s v="Yes"/>
    <s v=""/>
    <s v=""/>
    <x v="1"/>
    <s v=""/>
    <s v=""/>
    <s v=""/>
    <s v=""/>
    <s v=""/>
    <s v=""/>
    <s v=""/>
    <s v=""/>
    <s v=""/>
    <s v=""/>
    <s v=""/>
    <s v=""/>
    <s v=""/>
    <s v=""/>
    <s v=""/>
    <s v="&quot;Two case studies: the effect of control scenarios aimed at particular age groups (e.g. school closures) and the effect of inequitable access to healthcare and testing&quot;"/>
    <s v="This model &quot;[explores]  explore two scenarios: the first is an agestructured model that splits the population into three groups based on age, which we use to investigate the effects of school closures, while the second splits the population into two communities in the presence of healthcare inequities.&quot;"/>
    <s v=""/>
    <s v="Current Week"/>
  </r>
  <r>
    <s v="COVID-19 in Uganda: Predicting the impact of the disease and public health response on disease burden"/>
    <s v="Objective COVID-19 transmission and the lock-down response are now established in sub-Saharan Africa, including Uganda. Population age distributions and prior morbidities differ markedly in these countries from those where large outbreaks have become established previously. We determined to predict likely impact of COVID-19 and the response on the Ugandan population, measure and compare these appropriately, to understand whether the benefits of the response could be outweighed by the costs. Design and setting We applied age-based COVID-19 mortality data from China to the population structures of Uganda and countries with previously established outbreaks, comparing theoretical mortality and disability-adjusted life years (DALYs) lost. Based on recent Uganda health system data and on theoretical scenarios of program deterioration, we predicted potential mortality and DALYs lost for HIV/AIDS, malaria and maternal. Main outcome measures Disability-adjusted life years (DALYs) lost, mortality. Results Based on population age structure alone, Uganda is predicted to have a relatively low COVID-19 burden, with 12% of the mortality and 19% of the lost DALYs predicted for equivalent transmission in the Italian population. Scenarios of lockdown impact predict comparable or higher burdens from HIV or malaria alone to that of an extensive COVID-19 outbreak. Emerging disease data presented from Uganda, including HIV case finding and maternal mortality, suggest early signs that such deterioration could be occurring. Conclusions The results indicate that COVID-19 impact on Uganda may be relatively light, while there is a high risk of a significant negative impact on other disease burden if the lockdown response to COVID-19 is prolonged. The results are likely to extend to other sub-Saharan populations, underlining the importance of tailoring COVID-19 responses according to population structure and potential disease vulnerabilities."/>
    <d v="2020-05-14T00:00:00"/>
    <d v="2020-05-21T00:00:00"/>
    <s v="http://medrxiv.org/content/early/2020/05/20/2020.05.14.20102202.abstract"/>
    <s v="http://medrxiv.org/content/early/2020/05/20/2020.05.14.20102202.abstract"/>
    <x v="9"/>
    <x v="4"/>
    <s v="Bell, DSH, Kristian; Kiragga, Agnes N.; Kambugu, Andrew; Kissa, John; Mbonye, Anthony K."/>
    <s v="medRxiv"/>
    <s v="2020"/>
    <n v="0"/>
    <n v="0"/>
    <s v="10.1101/2020.05.14.20102202"/>
    <s v="Yes"/>
    <s v=""/>
    <s v=""/>
    <s v="Yes"/>
    <x v="2"/>
    <s v=""/>
    <s v=""/>
    <s v=""/>
    <s v=""/>
    <s v="Yes"/>
    <s v=""/>
    <s v=""/>
    <s v=""/>
    <s v=""/>
    <s v=""/>
    <s v=""/>
    <s v=""/>
    <s v=""/>
    <s v="Yes"/>
    <s v=""/>
    <s v=""/>
    <s v="Looked at the impact of COVID-19 on reducing health services, framing with DALYS"/>
    <s v=""/>
    <s v="Current Week"/>
  </r>
  <r>
    <s v="The Seasonal End of Human Coronavirus Hospital Admissions with Implications for SARS-CoV-2"/>
    <s v="The seasonality of influenza viruses and endemic human coronaviruses was tracked over an 8-year period to assess key epidemiologic reduction points in disease incidence for an urban area in the northeast United States. Patients admitted to a pediatric hospital with worsening respiratory symptoms were tested using a multiplex PCR assay from nasopharyngeal swabs. The additive seasonal effects of outdoor temperatures and indoor relative humidity (RH) were evaluated. The 8-year average peak activity of human coronaviruses occurred in the first week of January, when droplet and contact transmission was enabled by the low indoor RH of 20-30%. Previous studies have shown that an increase in RH to 50% has been associated with markedly reduced viability and transmission of influenza virus and animal coronaviruses. As disease incidence was reduced by 50% in early March, to 75% in early April, to greater than 99% at the end of April, a relationship was observed from colder temperatures in January with a low indoor RH to a gradual increase in outdoor temperatures in April with an indoor RH of 45-50%. As a lipid-bound, enveloped virus with similar size characteristics to endemic human coronaviruses, SARS-CoV-2 should be subject to the same dynamics of reduced viability and transmission with increased humidity. In addition to the major role of social distancing, the transition from lower to higher indoor RH with increasing outdoor temperatures could have an additive effect on the decrease in SARS-CoV-2 cases in May. Over the 8-year period of this study, human coronavirus activity was either zero or &amp;amp;gt;99% reduction in the months of June through September, and the implication would be that SARS-Cov-2 may follow a similar pattern."/>
    <d v="2020-05-15T00:00:00"/>
    <d v="2020-05-20T00:00:00"/>
    <s v="http://medrxiv.org/content/early/2020/05/20/2020.05.15.20103416.abstract"/>
    <s v="http://medrxiv.org/content/early/2020/05/20/2020.05.15.20103416.abstract"/>
    <x v="2"/>
    <x v="3"/>
    <s v="Evangelista, AT"/>
    <s v="medRxiv"/>
    <s v="2020"/>
    <n v="0"/>
    <n v="0"/>
    <s v="10.1101/2020.05.15.20103416"/>
    <s v=""/>
    <s v="Yes"/>
    <s v=""/>
    <s v=""/>
    <x v="1"/>
    <s v="4-20 cases in 0-19 age group per week, with 515 cases total"/>
    <s v=""/>
    <s v=""/>
    <s v=""/>
    <s v=""/>
    <s v=""/>
    <s v=""/>
    <s v=""/>
    <s v=""/>
    <s v=""/>
    <s v=""/>
    <s v=""/>
    <s v=""/>
    <s v=""/>
    <s v=""/>
    <s v=""/>
    <s v=""/>
    <s v=""/>
    <s v="Current Week"/>
  </r>
  <r>
    <s v="The impact of physical distancing measures against COVID-19 transmission on contacts and mixing patterns in the Netherlands: repeated cross-sectional surveys"/>
    <s v="Background During the current pandemic of coronavirus (COVID-19) many countries have taken drastic measures to reduce transmission of SARS-CoV2. The measures often include physical distancing that aims to reduce the number of contacts in the population. Little is known about the actual reduction in number of contacts as a consequence of physical distancing measures. Methods In the Netherlands, a cross-sectional survey was carried out in 2016/2017 in which 8179 participants retrospectively reported the number, age and gender of different persons they had contacted (spoken to in person or touched) during the previous day. The survey was repeated among 2830 of the original participants, using the same questionnaire, in March and April 2020 after physical distancing measures had been implemented. Results The average number of contacts in the community was reduced from on average 12.5 (interquartile range: 2-17) to 3.7 (interquartile range: 0-4) different persons per participant, a reduction of 71% (95% confidence interval: 71-71). The reduction in the number of community contacts was highest for children and adolescents (between 5 and 20 years) and smallest for elderly persons of 80 years and older. The reduction in the effective number of total contacts, measured as the largest eigenvalue of the matrix with community and household contacts, was 62% (95% confidence interval: 48 - 72). Conclusion The substantial reduction in contacts has contributed greatly in halting the COVID-19 epidemic. This reduction was unevenly distributed over age groups, household sizes and occupations. These findings offer guidance for the lifting of age-group targeted measures."/>
    <d v="2020-05-18T00:00:00"/>
    <d v="2020-05-20T00:00:00"/>
    <s v="http://medrxiv.org/content/early/2020/05/20/2020.05.18.20101501.abstract"/>
    <s v="http://medrxiv.org/content/early/2020/05/20/2020.05.18.20101501.abstract"/>
    <x v="10"/>
    <x v="5"/>
    <s v="Backer, JAM, Liesbeth; Klinkenberg, Don; van der Klis, Fiona R. M.; de Melker, Hester E.; van den Hof, Susan; Wallinga, Jacco"/>
    <s v="medRxiv"/>
    <s v="2020"/>
    <n v="0"/>
    <n v="0"/>
    <s v="10.1101/2020.05.18.20101501"/>
    <s v=""/>
    <s v="Yes"/>
    <s v=""/>
    <s v=""/>
    <x v="1"/>
    <s v="2830, before and after physical distancing measures"/>
    <s v=""/>
    <s v=""/>
    <s v=""/>
    <s v=""/>
    <s v=""/>
    <s v="Yes"/>
    <s v=""/>
    <s v=""/>
    <s v=""/>
    <s v=""/>
    <s v=""/>
    <s v=""/>
    <s v=""/>
    <s v=""/>
    <s v="Physical distancing measures from government; looked at result of these restirctions on mixing patterns by age group"/>
    <s v="Outcome is contact rate, and how number of contacts changes after distancing"/>
    <s v=""/>
    <s v="Current Week"/>
  </r>
  <r>
    <s v="Guidelines for coronavirus disease 2019 response in children and adolescents"/>
    <s v="The Korean Society of Pediatric Infectious Diseases and the Korea Centers for Disease Control and Prevention issued the guidelines about coronavirus disease 2019 (COVID-19) for children and adolescents. Case definitions and management of COVID-19 in neonates, infants, children and adolescents are presented in this guideline. In addition, guidelines for caregiver management are also provided. In this review, we introduce the contents of the current guidelines for COVID-19 in children and adolescents in Korea."/>
    <s v="4/20/2020"/>
    <d v="1899-12-30T00:00:00"/>
    <s v="https://www.koreascience.or.kr/article/JAKO202013661037749.page"/>
    <s v="https://www.koreascience.or.kr/article/JAKO202013661037749.page"/>
    <x v="11"/>
    <x v="6"/>
    <s v="Kim K.H., Cho E.Y., Kim D.H., Kim H.W., Park J.Y., Eun B.-W., Jo D.S., Choi S.-H., Choi J.H., Han M.S., Choi E.H., Kim J.-H."/>
    <n v="0"/>
    <n v="0"/>
    <s v="Peer-reviewed"/>
    <s v="10.14776/piv.2020.27.e11"/>
    <s v="Korean"/>
    <s v=""/>
    <s v=""/>
    <s v=""/>
    <s v="Yes"/>
    <x v="1"/>
    <s v="No"/>
    <s v=""/>
    <s v=""/>
    <s v=""/>
    <s v=""/>
    <s v=""/>
    <s v=""/>
    <s v=""/>
    <s v=""/>
    <s v=""/>
    <s v=""/>
    <s v=""/>
    <s v=""/>
    <s v=""/>
    <s v="Yes"/>
    <s v=""/>
    <s v=""/>
    <s v=""/>
    <s v="Current Week"/>
  </r>
  <r>
    <s v="Novel Coronavirus Mimicking Kawasaki Disease in an Infant"/>
    <s v="N/A"/>
    <s v="5/21/2020"/>
    <d v="2020-05-23T00:00:00"/>
    <s v="https://europepmc.org/article/med/32441271"/>
    <s v="https://europepmc.org/article/med/32441271"/>
    <x v="6"/>
    <x v="2"/>
    <s v="Acharyya BC, Acharyya S, Das D."/>
    <s v="Indian Pediatr"/>
    <n v="2020"/>
    <s v="Peer-reviewed"/>
    <n v="0"/>
    <s v="Indian"/>
    <s v=""/>
    <s v="Yes"/>
    <s v=""/>
    <s v=""/>
    <x v="2"/>
    <n v="1"/>
    <s v=""/>
    <s v=""/>
    <s v=""/>
    <s v=""/>
    <s v=""/>
    <s v="Yes"/>
    <s v="Yes"/>
    <s v=""/>
    <s v=""/>
    <s v=""/>
    <s v=""/>
    <s v=""/>
    <s v=""/>
    <s v=""/>
    <s v=""/>
    <s v=""/>
    <s v=""/>
    <s v="Current Week"/>
  </r>
  <r>
    <s v="[Asymptomatic SARS-CoV-2 infection in children: a clinical analysis of 20 cases]"/>
    <s v="Objective: To study the clinical and epidemiological features of children with asymptomatic severe acute respiratory syndrome coronavirus 2 (SARS-CoV-2) infection._x000a__x000a_Methods: The clinical data of 20 children who were diagnosed with asymptomatic SARS-CoV-2 infection from January 20 to March 4, 2020 were analyzed._x000a__x000a_Results: Among the 20 children, there were 7 boys (35%) and 13 girls (65%), aged 8 months to 14 years (mean 8±5 years). All these children had no clinical manifestations and attended the hospital for an epidemiological history of SARS-CoV-2. Nineteen children were shown with family aggregation of SARS-CoV-2 infection. Nasopharyngeal swabs were PCR-positive for SARS-CoV-2 in all 20 children. There were 4 children (20%) of mild type, 16 children (80%) of common type, and no children of severe type or critical type. The mean peripheral blood leukocyte count was (6.8±3.5)×109/L, and 7 children had an abnormal peripheral blood leukocyte count, with an increase in 5 children and a reduction in 2 children. One child had a decreased absolute value of lymphocytes (0.87×109/L), 3 children had an increased erythrocyte sedimentation rate (20-42 mm/h), 7 children had an increased lactate dehydrogenase level (&gt;400 U/L), and 4 children had an increased blood lactate level (&gt;1.6 mmol/L). Chest CT showed single or multiple small nodule shadows, patchy shadows, and ground-glass shadows in the middle or lateral lobe of lungs or under the pleura in 13 children._x000a__x000a_Conclusions: Pediatric cases of asymptomatic SARS-CoV-2 infection mostly occur with family aggregation. Most of the children with asymptomatic infection have no obvious abnormalities in blood routine and other laboratory tests. Changes in chest CT scan can be used as an aid for early diagnosis of asymptomatic infection in children."/>
    <s v="5/22/2020"/>
    <d v="2020-05-22T00:00:00"/>
    <s v="http://www.zgddek.com/EN/abstract/abstract24994.shtml"/>
    <s v="http://www.zgddek.com/EN/abstract/abstract24994.shtml"/>
    <x v="12"/>
    <x v="2"/>
    <s v="Chen J, Wang XF, Zhang PF."/>
    <s v="Zhongguo Dang Dai Er Ke Za Zhi"/>
    <n v="2020"/>
    <s v="Peer-reviewed"/>
    <n v="0"/>
    <s v="Chinese"/>
    <s v=""/>
    <s v="Yes"/>
    <s v=""/>
    <s v=""/>
    <x v="2"/>
    <s v="20 (mean age 8 +/-5)"/>
    <s v=""/>
    <s v=""/>
    <s v=""/>
    <s v=""/>
    <s v=""/>
    <s v=""/>
    <s v="Yes"/>
    <s v=""/>
    <s v=""/>
    <s v=""/>
    <s v=""/>
    <s v=""/>
    <s v=""/>
    <s v=""/>
    <s v=""/>
    <s v=""/>
    <s v=""/>
    <s v="Current Week"/>
  </r>
  <r>
    <s v="[Prevention and treatment of Covid-19 in the pediatric population from the family and community perspective]"/>
    <s v="Based on the report on the situation of COVID-19 in Spain, dated April 3, 2020, the confirmed cases amount to 117,710, of which 343 are under 14 years of age (&lt;1%). It is essential to know the specificity of this process in the child population, as well the specific recommendations for proper prevention and care of children during the COVID-19 Pandemic. Our objective is to analyze the scientific evidence on the specific recommendations for pediatric care in cases of COVID-19 from the family and community settings.The main recommendations and preventive measures in primary health care settings and at home have been selected and analyzed from an integrative approach that includes the biopsychosocial aspects of the child during confinement.The importance of caring for children in the face of the disease lies above all in ensuring the correct measures for the prevention of contagion due to the condition of acting as possible carriers during an incubation period of up to 21 days. The recommendation is that children actively participate in routine preventive actions to contain the spread of the disease. At the household level, isolation is an important challenge for families where there are manifestations of uncertainty, fear and helplessness in the face of changes and among the recommendations are establishing routines and order through schedules of activities and leisure together with hygiene measures.Given the rapidity with which the COVID-19 pandemic has occurred, there is little evidence at the moment. Research on prevention and treatment in the pediatric age needs to be developed to improve the available recommendations."/>
    <s v="5/16/2020"/>
    <d v="2020-05-20T00:00:00"/>
    <s v="https://pubmed.ncbi.nlm.nih.gov/32425488/"/>
    <s v="https://pubmed.ncbi.nlm.nih.gov/32425488/"/>
    <x v="13"/>
    <x v="6"/>
    <s v="Merino-Navarro D, PeriÃ¡nez CD."/>
    <s v="Enferm Clin"/>
    <n v="2020"/>
    <s v="Peer-reviewed"/>
    <s v="10.1016/j.enfcli.2020.05.005"/>
    <s v="Spanish"/>
    <s v=""/>
    <s v=""/>
    <s v=""/>
    <s v="Yes"/>
    <x v="1"/>
    <s v="No"/>
    <s v=""/>
    <s v=""/>
    <s v=""/>
    <s v=""/>
    <s v=""/>
    <s v=""/>
    <s v=""/>
    <s v=""/>
    <s v=""/>
    <s v=""/>
    <s v=""/>
    <s v=""/>
    <s v=""/>
    <s v="Yes"/>
    <s v=""/>
    <s v=""/>
    <s v=""/>
    <s v="Current Week"/>
  </r>
  <r>
    <s v="[Pediatric ophthalmology consultations during COVID-19 pandemic]"/>
    <s v="N/A"/>
    <s v="5/1/2020"/>
    <d v="2020-05-20T00:00:00"/>
    <s v="https://pubmed.ncbi.nlm.nih.gov/32423579/"/>
    <s v="https://pubmed.ncbi.nlm.nih.gov/32423579/"/>
    <x v="7"/>
    <x v="6"/>
    <s v="Speeg-Schatz C."/>
    <s v="J Fr Ophtalmol"/>
    <n v="2020"/>
    <s v="Peer-reviewed"/>
    <s v="10.1016/j.jfo.2020.04.018"/>
    <s v="French"/>
    <s v=""/>
    <s v=""/>
    <s v=""/>
    <s v="Yes"/>
    <x v="1"/>
    <s v="No"/>
    <s v=""/>
    <s v=""/>
    <s v=""/>
    <s v=""/>
    <s v=""/>
    <s v=""/>
    <s v=""/>
    <s v=""/>
    <s v=""/>
    <s v=""/>
    <s v=""/>
    <s v=""/>
    <s v=""/>
    <s v="Yes"/>
    <s v=""/>
    <s v=""/>
    <s v=""/>
    <s v="Current Week"/>
  </r>
  <r>
    <s v="Prevention of thrombosis in pregnant women with suspected SARS-CoV-2 infection: clinical management algorithm"/>
    <s v="N/A"/>
    <s v="5/25/2020"/>
    <d v="2020-05-26T00:00:00"/>
    <s v="https://obgyn.onlinelibrary.wiley.com/doi/epdf/10.1002/uog.22096"/>
    <s v="https://obgyn.onlinelibrary.wiley.com/doi/epdf/10.1002/uog.22096"/>
    <x v="13"/>
    <x v="6"/>
    <s v="Lou-MercadÃ© AC, GavÃ­n O, Oros D, Paules C, SavirÃ³n-Cornudella R, Mateo P, PÃ¡ramo JA, Ruiz-Martinez S."/>
    <s v="Ultrasound Obstet Gynecol"/>
    <n v="2020"/>
    <s v="Peer-reviewed"/>
    <s v="10.1002/uog.22096"/>
    <n v="0"/>
    <s v="Yes"/>
    <s v=""/>
    <s v=""/>
    <s v=""/>
    <x v="1"/>
    <s v="No"/>
    <s v=""/>
    <s v=""/>
    <s v=""/>
    <s v=""/>
    <s v="Yes"/>
    <s v=""/>
    <s v=""/>
    <s v=""/>
    <s v=""/>
    <s v=""/>
    <s v=""/>
    <s v=""/>
    <s v=""/>
    <s v=""/>
    <s v=""/>
    <s v=""/>
    <s v=""/>
    <s v="Current Week"/>
  </r>
  <r>
    <s v="Uptrend in distress and psychiatric symptomatology in pregnant women during the COVID-19 pandemic"/>
    <s v="Introduction_x000a_Prenatal maternal distress has a negative impact on the course of pregnancy, fetal development, offspring development and later psychopathologies. The study aimed to determine the extent to which the Coronavirus disease 2019 (COVID‐19) pandemic may aggravate pregnant women prenatal distress and psychiatric symptomatology._x000a__x000a_Material and methods_x000a_Two cohorts of pregnant volunteer women were evaluated, one that was recruited before the COVID‐19 pandemic (n=496) through advertisements in prenatal clinics in Quebec, Canada, from April 2018 to March 2020; the other (n=1258) was recruited online during the pandemic from April 2 to April 13 2020. Prenatal distress and psychiatric symptomatology were measured with the Kessler Distress Scale (K10), Post‐traumatic Checklist for DSM‐5 (PCL‐5), Dissociative Experiences Scale (DES‐II) and Positive and Negative Affect Schedule (PANAS)._x000a__x000a_Results_x000a_The 1754 pregnant women (Mage=29.27, SD=4.23) were between 4 and 41 gestational weeks (M=24.80, SD=9.42), were generally educated (91.3% had post‐high school training) and financially well‐resourced (85.3% were above the low‐income cut‐off). A multivariate analysis of covariance controlling for age, gestational age, household income, education and lifetime psychiatric disorders showed a large effect size (ES) in the difference between the two cohorts on psychiatric symptoms (Wilks’ λ=0.68, F 6,1400=108.50, p &lt; 0.001, partial η2= 0.32). According to post‐hoc analyses of covariance, the COVID‐19 women reported higher levels of depressive and anxiety symptoms (ES=0.57), dissociative symptoms (ES=0.22 and 0.25), symptoms of post‐traumatic stress disorder (ES=0.19), negative affectivity (ES = 0.96) and less positive affectivity (ES=0.95) than the pre‐COVID‐19 cohort. Women from the COVID‐19 cohort were more likely than pre‐COVID‐19 women to present clinically significant levels of depressive and anxiety symptoms [OR=1.94, χ 2(1)=10.05, p =.002]. Multiple regression analyses indicated that COVID‐19 pregnant women having a previous psychiatric diagnosis or low income would be more prone to elevated distress and psychiatric symptoms._x000a__x000a_Conclusions_x000a_Pregnant women assessed during the COVID‐19 pandemic reported more distress and psychiatric symptoms than pregnant women assessed before the pandemic, mainly in the form of depression and anxiety symptoms. Given the harmful consequences of prenatal distress on mothers and offspring, the presently observed upsurge of symptoms in pregnant women calls for special means of clinical surveillance."/>
    <s v="5/25/2020"/>
    <d v="2020-05-26T00:00:00"/>
    <s v="https://obgyn.onlinelibrary.wiley.com/doi/epdf/10.1111/aogs.13925"/>
    <s v="https://obgyn.onlinelibrary.wiley.com/doi/epdf/10.1111/aogs.13925"/>
    <x v="14"/>
    <x v="3"/>
    <s v="Berthelot N, Lemieux R, Garon-Bissonnette J, Drouin-Maziade C, Martel Ã‰, Maziade M."/>
    <s v="Acta Obstet Gynecol Scand"/>
    <n v="2020"/>
    <s v="Peer-reviewed"/>
    <s v="10.1111/aogs.13925"/>
    <n v="0"/>
    <s v=""/>
    <s v=""/>
    <s v=""/>
    <s v="Yes"/>
    <x v="1"/>
    <s v="496 + 1258 pregnant voluneers"/>
    <s v=""/>
    <s v=""/>
    <s v=""/>
    <s v=""/>
    <s v=""/>
    <s v=""/>
    <s v=""/>
    <s v=""/>
    <s v=""/>
    <s v=""/>
    <s v=""/>
    <s v=""/>
    <s v="Yes"/>
    <s v=""/>
    <s v=""/>
    <s v=""/>
    <s v=""/>
    <s v="Current Week"/>
  </r>
  <r>
    <s v="Coronavirus disease 2019 in children: Characteristics, antimicrobial treatment, and outcomes"/>
    <s v="Background_x000a_At present, coronavirus disease 2019 (COVID-19) has spread in many countries. We conducted this study to help pediatricians understand the conditions of COVID-19 in children._x000a__x000a_Methods_x000a_We retrospectively summarized the characteristics, treatment and outcomes of pediatric cases in Wuhan Children's Hospital which was the only designated hospital for children with COVID-19 in Hubei Province. A Cox proportional hazards regression analysis was used to evaluate factors associated with clinical outcomes._x000a__x000a_Results_x000a_As of February 29, 75 children had been discharged, of which only one was has severe pneumonia and one was critical cases. Children younger than 2 years were more susceptible to COVID-19. All patients have received interferon-α nebulization, and eight cases including the severe and critical cases were co-administrated ribavirin. Five patients with mild pneumonia were given arbidol. Twenty-three patients were given traditional Chinese medicine (TCM). The average length of stay (LOS) and the time of SARS-CoV-2 clearance were 10.57 and 6.39 days, respectively. None of the factors was associated with LOS or time of SARS-CoV-2 clearance._x000a__x000a_Conclusions_x000a_The severity of COVID-19 in pediatric cases were milder than adults. The efficacy of the antiviral therapy in children with COVID-19 remains to be evaluated."/>
    <s v="N/A"/>
    <d v="2020-05-24T00:00:00"/>
    <s v="https://www.sciencedirect.com/science/article/pii/S1386653220301670"/>
    <s v="https://www.sciencedirect.com/science/article/pii/S1386653220301670"/>
    <x v="12"/>
    <x v="3"/>
    <s v="Peng H, Gao P, Xu Q, Liu M, Peng J, Wang Y, Xu H."/>
    <s v="J Clin Virol"/>
    <n v="2020"/>
    <s v="Peer-reviewed"/>
    <s v="10.1016/j.jcv.2020.104425"/>
    <n v="0"/>
    <s v=""/>
    <s v="Yes"/>
    <s v=""/>
    <s v="Yes"/>
    <x v="0"/>
    <n v="75"/>
    <s v=""/>
    <s v=""/>
    <s v=""/>
    <s v=""/>
    <s v=""/>
    <s v="Yes"/>
    <s v="Yes"/>
    <s v=""/>
    <s v=""/>
    <s v="Yes"/>
    <s v=""/>
    <s v=""/>
    <s v=""/>
    <s v="Yes"/>
    <s v=""/>
    <s v=""/>
    <s v=""/>
    <s v="Current Week"/>
  </r>
  <r>
    <s v="Immune Thrombocytopenia during Pregnancy due to COVID-19"/>
    <s v="M/A"/>
    <s v="5/23/2020"/>
    <d v="2020-05-24T00:00:00"/>
    <s v="https://onlinelibrary.wiley.com/doi/epdf/10.1002/ajh.25877"/>
    <s v="https://onlinelibrary.wiley.com/doi/epdf/10.1002/ajh.25877"/>
    <x v="15"/>
    <x v="6"/>
    <s v="Tang MW, Nur E, Biemond BJ."/>
    <s v="Am J Hematol"/>
    <n v="2020"/>
    <s v="Peer-reviewed"/>
    <s v="10.1002/ajh.25877"/>
    <n v="0"/>
    <s v="Yes"/>
    <s v=""/>
    <s v=""/>
    <s v=""/>
    <x v="1"/>
    <s v="No"/>
    <s v="Yes"/>
    <s v=""/>
    <s v=""/>
    <s v=""/>
    <s v=""/>
    <s v=""/>
    <s v=""/>
    <s v=""/>
    <s v=""/>
    <s v=""/>
    <s v=""/>
    <s v=""/>
    <s v=""/>
    <s v=""/>
    <s v=""/>
    <s v=""/>
    <s v=""/>
    <s v="Current Week"/>
  </r>
  <r>
    <s v="Dynamic viral SARS-CoV-2 RNA shedding in in children: preliminary data and clinical consideration of Italian regional center"/>
    <s v="We evaluated SARS-CoV-2-RNA clearance in 22 children . The estimation of positivity at day 14 from symptom onset is 52% for nasopharyngeal swab and 31% for stool swab. These data underline the significance of nasopharyngeal and stool swab for detecting infected children; further studies are needed for transmissibility."/>
    <s v="5/23/2020"/>
    <d v="2020-05-24T00:00:00"/>
    <s v="https://academic.oup.com/jpids/advance-article/doi/10.1093/jpids/piaa065/5842265"/>
    <s v="https://academic.oup.com/jpids/advance-article/doi/10.1093/jpids/piaa065/5842265"/>
    <x v="16"/>
    <x v="2"/>
    <s v="De Ioris MA, Scarselli A, Ciofi Degli Atti ML, RavÃ  L, Smarrazzo A, Concato C, Romani L, Scrocca R, Geremia C, Carletti M, CalÃ² Carducci FI, Bernardi S, Coltella L, Santilli V, Chiurchiu S, Peschiaroli E, Mariani R, Marabotto C, Perrotta D, Villani A, Rossi P, D'Argenio P, Campana A, Raponi M."/>
    <s v="J Pediatric Infect Dis Soc"/>
    <n v="2020"/>
    <s v="Peer-reviewed"/>
    <s v="10.1093/jpids/piaa065"/>
    <n v="0"/>
    <s v=""/>
    <s v="Yes"/>
    <s v=""/>
    <s v=""/>
    <x v="1"/>
    <s v="22 children (age not specified)"/>
    <s v=""/>
    <s v=""/>
    <s v=""/>
    <s v=""/>
    <s v=""/>
    <s v="Yes"/>
    <s v="Yes"/>
    <s v=""/>
    <s v=""/>
    <s v=""/>
    <s v=""/>
    <s v=""/>
    <s v=""/>
    <s v=""/>
    <s v=""/>
    <s v=""/>
    <s v=""/>
    <s v="Current Week"/>
  </r>
  <r>
    <s v="Management of the mother-infant dyad with suspected or confirmed SARS-CoV-2 infection in a highly epidemic context"/>
    <s v="Summary addresses a number of aspects of the mother-infant dyad management during SARS-CoV-2 epidemic. Networking among maternity centers and anticipatory planning is essential to organise the assistance to mothers and neonates in maternity and neonatal wards. Early identification of SARS-CoV-2 infected mothers, before delivery, allows their management through dedicated protocols and minimizes the risk of contagion for other patients and healthcare providers. Vertical transmission of SARS-CoV-2 cannot be excluded at present, and should be ruled out as soon as possible after birth. Rooming in of infected mothers and neonates, provided their good clinical conditions, is not contraindicated based on current knowledge. The choice of breastfeeding should be carefully discussed with parents based on current, evolving scientific evidence."/>
    <s v="4/28/2020"/>
    <d v="2020-05-24T00:00:00"/>
    <s v="https://content.iospress.com/articles/journal-of-neonatal-perinatal-medicine/npm200478"/>
    <s v="https://content.iospress.com/articles/journal-of-neonatal-perinatal-medicine/npm200478"/>
    <x v="16"/>
    <x v="6"/>
    <s v="Pietrasanta C, Pugni L, Ronchi A, Schena F, Davanzo R, Gargantini G, Ferrazzi E, Mosca F."/>
    <s v="J Neonatal Perinatal Med"/>
    <n v="2020"/>
    <s v="Peer-reviewed"/>
    <s v="10.3233/NPM-200478"/>
    <n v="0"/>
    <s v="Yes"/>
    <s v=""/>
    <s v=""/>
    <s v=""/>
    <x v="1"/>
    <s v="No"/>
    <s v=""/>
    <s v=""/>
    <s v=""/>
    <s v=""/>
    <s v="Yes"/>
    <s v=""/>
    <s v=""/>
    <s v=""/>
    <s v=""/>
    <s v=""/>
    <s v=""/>
    <s v=""/>
    <s v=""/>
    <s v=""/>
    <s v=""/>
    <s v=""/>
    <s v=""/>
    <s v="Current Week"/>
  </r>
  <r>
    <s v="Coronavirus Disease 2019 and the Pediatric Gastroenterologist"/>
    <n v="0"/>
    <s v="N/A"/>
    <d v="2020-05-23T00:00:00"/>
    <s v="https://journals.lww.com/jpgn/Fulltext/2020/06000/Coronavirus_Disease_2019_and_the_Pediatric.2.aspx"/>
    <s v="https://journals.lww.com/jpgn/Fulltext/2020/06000/Coronavirus_Disease_2019_and_the_Pediatric.2.aspx"/>
    <x v="2"/>
    <x v="6"/>
    <s v="Murray KF, Gold BD, Shamir R, Agostoni C, Pierre-Alvarez R, Kolacek S, Hsu EK, Chen J."/>
    <s v="J Pediatr Gastroenterol Nutr"/>
    <n v="2020"/>
    <s v="Peer-reviewed"/>
    <s v="10.1097/MPG.0000000000002730"/>
    <n v="0"/>
    <s v=""/>
    <s v=""/>
    <s v=""/>
    <s v="Yes"/>
    <x v="1"/>
    <s v="No"/>
    <s v=""/>
    <s v=""/>
    <s v=""/>
    <s v=""/>
    <s v=""/>
    <s v=""/>
    <s v=""/>
    <s v=""/>
    <s v=""/>
    <s v=""/>
    <s v=""/>
    <s v=""/>
    <s v=""/>
    <s v="Yes"/>
    <s v=""/>
    <s v=""/>
    <s v=""/>
    <s v="Current Week"/>
  </r>
  <r>
    <s v="Horizontal transmission of severe acute respiratory syndrome coronavirus 2 to a premature infant: multiple organ injury and association with markers of inflammation"/>
    <s v="N/A"/>
    <s v="5/19/2020"/>
    <d v="2020-05-23T00:00:00"/>
    <s v="https://www.thelancet.com/journals/lanchi/article/PIIS2352-4642(20)30166-8/fulltext"/>
    <s v="https://www.thelancet.com/journals/lanchi/article/PIIS2352-4642(20)30166-8/fulltext"/>
    <x v="0"/>
    <x v="2"/>
    <s v="Cook J, Harman K, Zoica B, Verma A, D'Silva P, Gupta A."/>
    <s v="Lancet Child Adolesc Health"/>
    <n v="2020"/>
    <s v="Peer-reviewed"/>
    <s v="10.1016/S2352-4642(20)30166-8"/>
    <n v="0"/>
    <s v="Yes"/>
    <s v=""/>
    <s v=""/>
    <s v=""/>
    <x v="1"/>
    <n v="1"/>
    <s v="Yes"/>
    <s v=""/>
    <s v=""/>
    <s v=""/>
    <s v=""/>
    <s v=""/>
    <s v=""/>
    <s v=""/>
    <s v=""/>
    <s v=""/>
    <s v=""/>
    <s v=""/>
    <s v=""/>
    <s v=""/>
    <s v=""/>
    <s v=""/>
    <s v=""/>
    <s v="Current Week"/>
  </r>
  <r>
    <s v="Gastrointestinal features in children with COVID-19: an observation of varied presentation in eight children"/>
    <s v="N/A"/>
    <s v="5/19/2020"/>
    <d v="2020-05-23T00:00:00"/>
    <s v="https://www.thelancet.com/journals/lanchi/article/PIIS2352-4642(20)30165-6/fulltext"/>
    <s v="https://www.thelancet.com/journals/lanchi/article/PIIS2352-4642(20)30165-6/fulltext"/>
    <x v="0"/>
    <x v="2"/>
    <s v="Tullie L, Ford K, Bisharat M, Watson T, Thakkar H, Mullassery D, Giuliani S, Blackburn S, Cross K, De Coppi P, Curry J."/>
    <s v="Lancet Child Adolesc Health"/>
    <n v="2020"/>
    <s v="Peer-reviewed"/>
    <s v="10.1016/S2352-4642(20)30165-6"/>
    <n v="0"/>
    <s v=""/>
    <s v="Yes"/>
    <s v=""/>
    <s v=""/>
    <x v="0"/>
    <n v="8"/>
    <s v=""/>
    <s v=""/>
    <s v=""/>
    <s v=""/>
    <s v=""/>
    <s v="Yes"/>
    <s v="Yes"/>
    <s v=""/>
    <s v=""/>
    <s v=""/>
    <s v=""/>
    <s v=""/>
    <s v=""/>
    <s v=""/>
    <s v=""/>
    <s v=""/>
    <s v=""/>
    <s v="Current Week"/>
  </r>
  <r>
    <s v="Prioritizing infants in a time of Bacille Calmette-GuÃ©rin vaccine shortage caused by premature expectations against COVID-19"/>
    <s v="N/A"/>
    <s v="5/22/2020"/>
    <d v="2020-05-23T00:00:00"/>
    <s v="https://academic.oup.com/qjmed/advance-article/doi/10.1093/qjmed/hcaa179/5842148"/>
    <s v="https://academic.oup.com/qjmed/advance-article/doi/10.1093/qjmed/hcaa179/5842148"/>
    <x v="17"/>
    <x v="6"/>
    <s v="Senoo Y, Suzuki Y, Tsuda K, Takahashi K, Tanimoto T."/>
    <s v="QJM"/>
    <n v="2020"/>
    <s v="Peer-reviewed"/>
    <s v="10.1093/qjmed/hcaa179"/>
    <n v="0"/>
    <s v=""/>
    <s v=""/>
    <s v=""/>
    <s v="Yes"/>
    <x v="1"/>
    <s v="No"/>
    <s v=""/>
    <s v=""/>
    <s v=""/>
    <s v=""/>
    <s v=""/>
    <s v=""/>
    <s v=""/>
    <s v=""/>
    <s v=""/>
    <s v=""/>
    <s v=""/>
    <s v=""/>
    <s v=""/>
    <s v="Yes"/>
    <s v=""/>
    <s v=""/>
    <s v=""/>
    <s v="Current Week"/>
  </r>
  <r>
    <s v="Clinical and Epidemiological Features of a Family Cluster of Symptomatic and Asymptomatic SARS-CoV-2 Infection"/>
    <s v="This report describes the clinical and virological characteristics of three children in a family cluster experiencing infection with SARS-CoV2. While the youngest child was not infected, both parents and the two 2- and 5 years-old children became infected. The children were only briefly symptomatic with predominant gastrointestinal symptoms. They initially shed infectious virus from the upper respiratory tract, but cleared the virus after five to six days in the nasopharynx. However, SARS-CoV2 RNA was continuously detected in the stools of the children for more than 4 weeks indicating a predominant replication within the gastrointestinal tract."/>
    <s v="5/22/2020"/>
    <d v="2020-05-23T00:00:00"/>
    <s v="https://academic.oup.com/jpids/advance-article/doi/10.1093/jpids/piaa060/5842074"/>
    <s v="https://academic.oup.com/jpids/advance-article/doi/10.1093/jpids/piaa060/5842074"/>
    <x v="0"/>
    <x v="2"/>
    <s v="Wolf GK, Glueck T, Huebner J, Muenchhoff M, Hoffmann D, French LE, Keppler OT, Protzer U."/>
    <s v="J Pediatric Infect Dis Soc"/>
    <n v="2020"/>
    <s v="Peer-reviewed"/>
    <s v="10.1093/jpids/piaa060"/>
    <n v="0"/>
    <s v=""/>
    <s v="Yes"/>
    <s v=""/>
    <s v=""/>
    <x v="0"/>
    <s v="3 children in a family cluster"/>
    <s v=""/>
    <s v=""/>
    <s v=""/>
    <s v=""/>
    <s v=""/>
    <s v="Yes"/>
    <s v="Yes"/>
    <s v=""/>
    <s v=""/>
    <s v=""/>
    <s v=""/>
    <s v=""/>
    <s v=""/>
    <s v=""/>
    <s v=""/>
    <s v=""/>
    <s v=""/>
    <s v="Current Week"/>
  </r>
  <r>
    <s v="Pediatric COVID-associated Multi-system Inflammatory Syndrome (PMIS)"/>
    <s v="N/A"/>
    <s v="5/22/2020"/>
    <d v="2020-05-23T00:00:00"/>
    <s v="https://academic.oup.com/jpids/advance-article/doi/10.1093/jpids/piaa062/5842094"/>
    <s v="https://academic.oup.com/jpids/advance-article/doi/10.1093/jpids/piaa062/5842094"/>
    <x v="2"/>
    <x v="0"/>
    <s v="Shulman ST."/>
    <s v="J Pediatric Infect Dis Soc"/>
    <n v="2020"/>
    <s v="Peer-reviewed"/>
    <s v="10.1093/jpids/piaa062"/>
    <n v="0"/>
    <s v="Yes"/>
    <s v="Yes"/>
    <s v=""/>
    <s v=""/>
    <x v="1"/>
    <s v="No"/>
    <s v=""/>
    <s v=""/>
    <s v=""/>
    <s v=""/>
    <s v=""/>
    <s v="Yes"/>
    <s v="Yes"/>
    <s v=""/>
    <s v=""/>
    <s v=""/>
    <s v=""/>
    <s v=""/>
    <s v=""/>
    <s v=""/>
    <s v=""/>
    <s v=""/>
    <s v=""/>
    <s v="Current Week"/>
  </r>
  <r>
    <s v="COVID-19 Associated Pediatric Multi-System Inflammatory Syndrome"/>
    <s v="N/A"/>
    <s v="5/22/2020"/>
    <d v="2020-05-23T00:00:00"/>
    <s v="https://academic.oup.com/jpids/advance-article/doi/10.1093/jpids/piaa061/5842067?searchresult=1"/>
    <s v="https://academic.oup.com/jpids/advance-article/doi/10.1093/jpids/piaa061/5842067?searchresult=1"/>
    <x v="0"/>
    <x v="6"/>
    <s v="Deza Leon MP, Redzepi A, McGrath E, Abdel-Haq N, Shawaqfeh A, Sethuraman U, Tilford B, Chopra T, Arora H, Ang J, Asmar B."/>
    <s v="J Pediatric Infect Dis Soc"/>
    <n v="2020"/>
    <s v="Peer-reviewed"/>
    <s v="10.1093/jpids/piaa061"/>
    <n v="0"/>
    <s v="Yes"/>
    <s v="Yes"/>
    <s v=""/>
    <s v=""/>
    <x v="1"/>
    <s v="No"/>
    <s v=""/>
    <s v=""/>
    <s v=""/>
    <s v=""/>
    <s v=""/>
    <s v="Yes"/>
    <s v="Yes"/>
    <s v=""/>
    <s v=""/>
    <s v=""/>
    <s v=""/>
    <s v=""/>
    <s v=""/>
    <s v=""/>
    <s v=""/>
    <s v=""/>
    <s v=""/>
    <s v="Current Week"/>
  </r>
  <r>
    <s v="A Case Report of Neonatal Acute Respiratory Failure Due to SARS-CoV-2"/>
    <s v="N/A"/>
    <s v="5/22/2020"/>
    <d v="2020-05-23T00:00:00"/>
    <s v="https://academic.oup.com/jpids/advance-article/doi/10.1093/jpids/piaa064/5842097"/>
    <s v="https://academic.oup.com/jpids/advance-article/doi/10.1093/jpids/piaa064/5842097"/>
    <x v="2"/>
    <x v="2"/>
    <s v="Precit MR, Yee R, Anand V, Mongkolrattanothai K, Pandey U, Dien Bard J."/>
    <s v="J Pediatric Infect Dis Soc"/>
    <n v="2020"/>
    <s v="Peer-reviewed"/>
    <s v="10.1093/jpids/piaa064"/>
    <n v="0"/>
    <s v="Yes"/>
    <s v=""/>
    <s v=""/>
    <s v=""/>
    <x v="1"/>
    <s v="1 10-day old female"/>
    <s v="Yes"/>
    <s v=""/>
    <s v=""/>
    <s v=""/>
    <s v=""/>
    <s v=""/>
    <s v=""/>
    <s v=""/>
    <s v=""/>
    <s v=""/>
    <s v=""/>
    <s v=""/>
    <s v=""/>
    <s v=""/>
    <s v=""/>
    <s v=""/>
    <s v=""/>
    <s v="Current Week"/>
  </r>
  <r>
    <s v="Clinical course of Coronavirus Disease-2019 (COVID-19) in pregnancy"/>
    <s v="Introduction_x000a_The aim of this study is to report our clinical experience in the management of pregnant women infected with Severe Acute Respiratory Syndrome Coronavirus 2 (SARS‐CoV‐2) during the first thirty days of the Coronavirus disease (COVID‐19) pandemic._x000a__x000a_Material and Methods_x000a_We reviewed clinical data from the first 60 pregnant women with COVID‐19 whose care was managed at Puerta de Hierro University Hospital, Madrid, Spain from March 14th to April 14th, 2020. Demographic data, clinical findings, laboratory test results, imaging findings, treatment received, and outcomes were collected. An analysis of variance (Kruskal‐Wallis test) was performed to compare the medians of laboratory parameters. Fisher's exact test was used to evaluate categorical variables. A correspondence analysis was used to explore associations between variables._x000a__x000a_Results_x000a_A total of 60 pregnant women were diagnosed with COVID‐19. The most common symptoms were fever and cough (75.5%, each) followed by dyspnea (37.8%). Forty‐one patients (68.6%) required hospital admission (18 due to disease worsening and 23 for delivery) of whom 21 patients (35%) underwent pharmacological treatment, including hydroxychloroquine, antivirals, antibiotics and tocilizumab. No renal or cardiac failures or maternal deaths were reported. Lymphopenia (50%), thrombocytopenia (25%), and elevated C‐reactive protein (CRP) (59%) were observed in the early stages of the disease. Median CRP, D‐dimer and the neutrophil/lymphocyte ratio were elevated. High CRP and D‐dimer levels were the parameters most frequently associated with severe pneumonia. The Neutrophil/lymphocyte ratio was found to be the most sensitive marker for disease improvement (relative risk: 6.65; 95% CI: 4.1‐5.9). During the study period, 18 of the women (78%) delivered vaginally. All newborns tested negative for SARS‐CoV‐2 and none of them were infected during breastfeeding. No SARS‐CoV‐2 was detected in placental tissue._x000a__x000a_Conclusions_x000a_Most of the pregnant COVID‐19 positive patients had a favorable clinical course. However, one‐third of them developed pneumonia, of whom 5% presented a critical clinical status. CRP and D‐dimer levels positively correlated with severe pneumonia and the neutrophil/lymphocyte ratio decreased as the patients improved clinically. Seventy‐eight percent of patients had a vaginal delivery. No vertical or horizontal transmissions were diagnosed in the neonates during labor or breastfeeding."/>
    <s v="5/22/2020"/>
    <d v="2020-05-23T00:00:00"/>
    <s v="https://obgyn.onlinelibrary.wiley.com/doi/epdf/10.1111/aogs.13921"/>
    <s v="https://obgyn.onlinelibrary.wiley.com/doi/epdf/10.1111/aogs.13921"/>
    <x v="13"/>
    <x v="2"/>
    <s v="Pereira A, Cruz-Melguizo S, Adrien M, Fuentes L, Marin E, Perez-Medina T."/>
    <s v="Acta Obstet Gynecol Scand"/>
    <n v="2020"/>
    <s v="Peer-reviewed"/>
    <s v="10.1111/aogs.13921"/>
    <n v="0"/>
    <s v="Yes"/>
    <s v=""/>
    <s v=""/>
    <s v=""/>
    <x v="1"/>
    <s v="60 pregnant women"/>
    <s v="Yes"/>
    <s v=""/>
    <s v=""/>
    <s v="Yes"/>
    <s v="Yes"/>
    <s v=""/>
    <s v=""/>
    <s v=""/>
    <s v=""/>
    <s v=""/>
    <s v=""/>
    <s v=""/>
    <s v=""/>
    <s v=""/>
    <s v=""/>
    <s v=""/>
    <s v=""/>
    <s v="Current Week"/>
  </r>
  <r>
    <s v="Clinical and Psychological Issues in Children with Inflammatory Bowel Disease During COVID-19 Pandemic"/>
    <s v="N/A"/>
    <s v="5/22/2020"/>
    <d v="2020-05-23T00:00:00"/>
    <s v="https://academic.oup.com/ibdjournal/advance-article/doi/10.1093/ibd/izaa136/5841894"/>
    <s v="https://academic.oup.com/ibdjournal/advance-article/doi/10.1093/ibd/izaa136/5841894"/>
    <x v="0"/>
    <x v="6"/>
    <s v="Martinelli M, Strisciuglio C, Fedele F, Miele E, Staiano A."/>
    <s v="Inflamm Bowel Dis"/>
    <n v="2020"/>
    <s v="Peer-reviewed"/>
    <s v="10.1093/ibd/izaa136"/>
    <n v="0"/>
    <s v=""/>
    <s v=""/>
    <s v=""/>
    <s v="Yes"/>
    <x v="1"/>
    <s v="No"/>
    <s v=""/>
    <s v=""/>
    <s v=""/>
    <s v=""/>
    <s v=""/>
    <s v=""/>
    <s v=""/>
    <s v=""/>
    <s v=""/>
    <s v=""/>
    <s v=""/>
    <s v=""/>
    <s v=""/>
    <s v="Yes"/>
    <s v=""/>
    <s v=""/>
    <s v=""/>
    <s v="Current Week"/>
  </r>
  <r>
    <s v="Management of newborns exposed to mothers with confirmed or suspected COVID-19"/>
    <s v="There is limited information about newborns with confirmed or suspected COVID-19. Particularly in the hospital after delivery, clinicians have refined practices in order to prevent secondary infection. While guidance from international associations is continuously being updated, all facets of care of neonates born to women with confirmed or suspected COVID-19 are center-specific, given local customs, building infrastructure constraints, and availability of protective equipment. Based on anecdotal reports from institutions in the epicenter of the COVID-19 pandemic close to our hospital, together with our limited experience, in anticipation of increasing numbers of exposed newborns, we have developed a triage algorithm at the Penn State Hospital at Milton S. Hershey Medical Center that may be useful for other centers anticipating a similar surge. We discuss several care practices that have changed in the COVID-19 era including the use of antenatal steroids, delayed cord clamping (DCC), mother–newborn separation, and breastfeeding. Moreover, this paper provides comprehensive guidance on the most suitable respiratory support for newborns during the COVID-19 pandemic. We also present detailed recommendations about the discharge process and beyond, including providing scales and home phototherapy to families, parental teaching via telehealth and in-person education at the doors of the hospital, and telehealth newborn follow-up."/>
    <s v="5/21/2020"/>
    <d v="2020-05-23T00:00:00"/>
    <s v="https://www.nature.com/articles/s41372-020-0695-0"/>
    <s v="https://www.nature.com/articles/s41372-020-0695-0"/>
    <x v="2"/>
    <x v="6"/>
    <s v="Amatya S, Corr TE, Gandhi CK, Glass KM, Kresch MJ, Mujsce DJ, Oji-Mmuo CN, Mola SJ, Murray YL, Palmer TW, Singh M, Fricchione A, Arnold J, Prentice D, Bridgeman CR, Smith BM, Gavigan PJ, Ericson JE, Miller JR, Pauli JM, Williams DC, McSherry GD, Legro RS, Iriana SM, Kaiser JR."/>
    <s v="J Perinatol"/>
    <n v="2020"/>
    <s v="Peer-reviewed"/>
    <s v="10.1038/s41372-020-0695-0"/>
    <n v="0"/>
    <s v="Yes"/>
    <s v=""/>
    <s v=""/>
    <s v=""/>
    <x v="1"/>
    <s v="No"/>
    <s v=""/>
    <s v=""/>
    <s v=""/>
    <s v=""/>
    <s v="Yes"/>
    <s v=""/>
    <s v=""/>
    <s v=""/>
    <s v=""/>
    <s v=""/>
    <s v="Yes"/>
    <s v="Yes"/>
    <s v=""/>
    <s v=""/>
    <s v=""/>
    <s v=""/>
    <s v="Breast milk"/>
    <s v="Current Week"/>
  </r>
  <r>
    <s v="Anesthetic concerns for pediatric patients in the era of COVID-19"/>
    <s v="Aftera novel human coronavirus, severe acute respiratory syndrome coronavirus 2 (SARS‐CoV‐2), was reported in China in December 2019, the disease quicklyreached pandemic level. On January 30, 2020, the World Health Organization (WHO) declared that the SARS‐CoV‐2 outbreak constituted a Public Health Emergency of International Concern. The caseload has increased exponentially, with WHO reporting 182,000 global cases by 17 March 2020, and over 2.6 million by 23 April._x000a__x000a_The clinical situation is complex, with children presenting different clinical features compared to adults. Several articles with recommendations on the anesthetic management of adult patients with COVID‐19 have been published, but no specific recommendations for pediatric anesthesiologists have been made yet. This article addresses specific concerns for the anesthetic management of the pediatric population with COVID‐19."/>
    <d v="2020-05-21T00:00:00"/>
    <d v="2020-05-22T00:00:00"/>
    <s v="https://onlinelibrary.wiley.com/doi/epdf/10.1111/pan.13924"/>
    <s v="https://onlinelibrary.wiley.com/doi/epdf/10.1111/pan.13924"/>
    <x v="2"/>
    <x v="6"/>
    <s v="Soneru CN, Nunez K, Petersen TR, Lock R."/>
    <s v="Paediatr Anaesth"/>
    <n v="2020"/>
    <s v="Peer-reviewed"/>
    <s v="10.1111/pan.13924"/>
    <n v="0"/>
    <s v=""/>
    <s v=""/>
    <s v=""/>
    <s v="Yes"/>
    <x v="1"/>
    <s v="No"/>
    <s v=""/>
    <s v=""/>
    <s v=""/>
    <s v=""/>
    <s v=""/>
    <s v=""/>
    <s v=""/>
    <s v=""/>
    <s v=""/>
    <s v=""/>
    <s v=""/>
    <s v=""/>
    <s v=""/>
    <s v="Yes"/>
    <s v=""/>
    <s v=""/>
    <s v=""/>
    <s v="Current Week"/>
  </r>
  <r>
    <s v="Update on clinical outcomes of women with COVID-19 during pregnancy"/>
    <s v="Pregnant women have a disproportionately high risk of complications from other types of viral pneumonia; however, little is known about the full impact of coronavirus disease 2019 (COVID‐19) in pregnancy. Pregnant women are uniquely susceptible to severe illnesses caused by viral infection, possibly due to the shift from cellular to humoral immunity during pregnancy and the puerperium [1]."/>
    <s v="5/21/2020"/>
    <d v="2020-05-22T00:00:00"/>
    <s v="https://obgyn.onlinelibrary.wiley.com/doi/epdf/10.1002/ijgo.13236"/>
    <s v="https://obgyn.onlinelibrary.wiley.com/doi/epdf/10.1002/ijgo.13236"/>
    <x v="12"/>
    <x v="3"/>
    <s v="Zeng Y, Lin L, Yan Q, Wei W, Yang BX, Huang R, He F, Chen D."/>
    <s v="Int J Gynaecol Obstet"/>
    <n v="2020"/>
    <s v="Peer-reviewed"/>
    <s v="10.1002/ijgo.13236"/>
    <n v="0"/>
    <s v="Yes"/>
    <s v=""/>
    <s v=""/>
    <s v=""/>
    <x v="2"/>
    <s v="16 pregnant women"/>
    <s v="Yes"/>
    <s v=""/>
    <s v=""/>
    <s v="Yes"/>
    <s v="Yes"/>
    <s v=""/>
    <s v=""/>
    <s v=""/>
    <s v=""/>
    <s v=""/>
    <s v=""/>
    <s v=""/>
    <s v=""/>
    <s v=""/>
    <s v=""/>
    <s v=""/>
    <s v=""/>
    <s v="Current Week"/>
  </r>
  <r>
    <s v="Coagulation changes and thromboembolic risk in COVID-19 pregnant patients"/>
    <s v="N/A"/>
    <s v="5/11/2020"/>
    <d v="2020-05-22T00:00:00"/>
    <s v="https://www.ncbi.nlm.nih.gov/pmc/articles/PMC7211649/"/>
    <s v="https://www.ncbi.nlm.nih.gov/pmc/articles/PMC7211649/"/>
    <x v="7"/>
    <x v="0"/>
    <s v="Benhamou D, Keita H, Bouthors AS; CARO working group."/>
    <s v="Anaesth Crit Care Pain Med"/>
    <n v="2020"/>
    <s v="Peer-reviewed"/>
    <s v="10.1016/j.accpm.2020.05.003"/>
    <n v="0"/>
    <s v="Yes"/>
    <s v=""/>
    <s v=""/>
    <s v=""/>
    <x v="1"/>
    <s v="No"/>
    <s v="Yes"/>
    <s v=""/>
    <s v=""/>
    <s v=""/>
    <s v=""/>
    <s v=""/>
    <s v=""/>
    <s v=""/>
    <s v=""/>
    <s v=""/>
    <s v=""/>
    <s v=""/>
    <s v=""/>
    <s v=""/>
    <s v=""/>
    <s v=""/>
    <s v=""/>
    <s v="Current Week"/>
  </r>
  <r>
    <s v="The immunologic status of newborns born to SARS-CoV2-infected mothers in Wuhan, China"/>
    <s v="Background_x000a_Immunologic dysfunction due to COVID-19 is closely related to clinical prognosis, and the inflammatory response of pregnant women may affect the directional differentiation and function of fetal immune cells._x000a_Objective_x000a_To analyze the immune status of newborns from mothers with COVID-19 in the third trimester._x000a_Methods_x000a_Along with collecting the clinical data from 51 newborns and their respective mothers, we also recorded the immunophenotypes and cytokine and immunoglobulin levels of the newborns._x000a_Results_x000a_None of the 51 newborns showed fever or respiratory distress during hospitalization. Detection of SARS-CoV-2 nucleic acid in pharyngeal swabs was negative. Except for the low level of CD16-CD56 cells, the count and proportion of lymphocytes, CD3, CD4, CD8, and CD19 were all in the normal range. Moreover, the serum IgG and IgM levels were within the normal range, while IL-6 showed increased levels. There was no correlation between maternal COVID-19 duration and the lymphocyte subsets or cytokine levels (IFN-γ, IL-2, IL-4, IL-6, IL-10 and TNF-α). There was a positive correlation between IL-6 and IL-10 levels and CD16-CD56 cells. One (1.96%) infant with an extremely elevated IL-6 concentration developed necrotizing enterocolitis in the third week after birth, and the remaining 50 infants did not show abnormal symptoms through the end of the follow-up period._x000a_Conclusion_x000a_COVID-19 in the third trimester did not significantly affect the cellular and humoral immunity of the fetus, and there was no evidence that the differentiation of lymphocyte subsets was seriously unbalanced."/>
    <s v="5/10/2020"/>
    <d v="2020-05-22T00:00:00"/>
    <s v="https://www.jacionline.org/article/S0091-6749(20)30640-0/abstract"/>
    <s v="https://www.jacionline.org/article/S0091-6749(20)30640-0/abstract"/>
    <x v="12"/>
    <x v="2"/>
    <s v="Liu P, Zheng J, Yang P, Wang X, Wei C, Zhang S, Feng S, Lan J, He B, Zhao D, Li J, Zhang Y."/>
    <s v="J Allergy Clin Immunol"/>
    <n v="2020"/>
    <s v="Peer-reviewed"/>
    <s v="10.1016/j.jaci.2020.04.038"/>
    <n v="0"/>
    <s v="Yes"/>
    <s v=""/>
    <s v=""/>
    <s v=""/>
    <x v="2"/>
    <s v="51 newborns and their respective mothers"/>
    <s v="Yes"/>
    <s v=""/>
    <s v=""/>
    <s v=""/>
    <s v=""/>
    <s v=""/>
    <s v=""/>
    <s v=""/>
    <s v=""/>
    <s v=""/>
    <s v=""/>
    <s v=""/>
    <s v=""/>
    <s v=""/>
    <s v=""/>
    <s v=""/>
    <s v=""/>
    <s v="Current Week"/>
  </r>
  <r>
    <s v="LUNG ULTRASOUND IN THE COVID-19 PANDEMIC: A PRACTICAL GUIDE FOR OBSTETRICIANS AND GYNECOLOGISTS"/>
    <s v="The current COVID-19 pandemic is a challenge to every health system over the globe. Unfortunately, it is likely that this emergency will not disappear soon. No health system, with its present resources and work flow is ready to deal with a full-blown wave of this pandemic. Rapid acquisition of specific new skills may be fundamental in delivering appropriate health care for our patients. COVID-19 infection is classically diagnosed by real time reverse transcription polymerase chain reaction and radiological investigations (X-ray or high-resolution computerized tomography). These techniques are not without limitations. Ultrasound has been suggested as a reliable and accurate tool for assessing the lungs in patients with suspected pneumonia. Obstetricians and gynecologists are usually familiar with the use of ultrasound. Lung ultrasound can show specific signs of interstitial pneumonia, which is characteristic of COVID-19 pulmonary infection. We believe that extensive and rapid training of healthcare providers on the application of ultrasound in the detection of characteristic pulmonary signs of COVID-19 infection, in addition to proper care and handling of their ultrasound machines, is feasible and may be critical in order to provide appropriate management especially of the obstetric patient in the coming period. We present a systematic approach to lung examination, simplified to encourage its adoption by obstetricians and gynecologists, together with an example of a recent pregnant woman with COVID-19 infection, in which lung ultrasound was useful in the management."/>
    <s v="5/10/2020"/>
    <d v="2020-05-22T00:00:00"/>
    <s v="https://www.ajog.org/article/S0002-9378(20)30539-1/abstract"/>
    <s v="https://www.ajog.org/article/S0002-9378(20)30539-1/abstract"/>
    <x v="0"/>
    <x v="0"/>
    <s v="Youssef A, Serra C, Pilu G."/>
    <s v="Am J Obstet Gynecol"/>
    <n v="2020"/>
    <s v="Peer-reviewed"/>
    <s v="10.1016/j.ajog.2020.05.014"/>
    <n v="0"/>
    <s v="Yes"/>
    <s v=""/>
    <s v=""/>
    <s v="Yes"/>
    <x v="0"/>
    <s v="No"/>
    <s v="Yes"/>
    <s v=""/>
    <s v=""/>
    <s v=""/>
    <s v=""/>
    <s v=""/>
    <s v=""/>
    <s v=""/>
    <s v=""/>
    <s v=""/>
    <s v=""/>
    <s v=""/>
    <s v="Yes"/>
    <s v=""/>
    <s v=""/>
    <s v=""/>
    <s v=""/>
    <s v="Current Week"/>
  </r>
  <r>
    <s v="Perinatal depressive and anxiety symptoms of pregnant women along with COVID-19 outbreak in China"/>
    <s v="Background_x000a_On January 20, 2020, a new coronavirus epidemic with “human-to-human” transmission was officially announced by the Chinese government, which caused significant public panic in China. Pregnant women may be particularly vulnerable and in special need for preventative mental health strategies. Thus far, no reports exist to investigate the mental health response of pregnant women to the COVID-19 outbreak._x000a_Objective_x000a_The aim of the present study is to examine the impact of COVID-19 outbreak on the prevalence of depressive and anxiety symptoms and the corresponding risk factors among pregnant women across China._x000a_Study Design_x000a_A multi-center cross-sectional study was initiated in early December 2019 to identify mental health concerns in pregnancy using the Edinburgh Postnatal Depression Scale (EPDS). This study provided a unique opportunity to compare the mental status of pregnant women before and after the announcement of the COVID-19 epidemic. A total of 4124 pregnant women during their third trimester from 25 hospitals in 10 provinces across China were examined in this cross-sectional study from January 1 to February 9, 2020. Of these women, 1285 were assessed after January 20, 2020 when the coronavirus epidemic was publically announced and 2839 were assessed before this pivotal time point. The internationally recommended EPDS was used to assess maternal depression and anxiety symptoms. Prevalence rates and risk factors were compared between the pre and post study groups._x000a_Results_x000a_Pregnant women assessed after the declaration of COVID-19 epidemic had significantly higher rates of depressive symptoms (26.0% vs 29.6%, P=0.02) than women assess pre-epidemic announcement. These women were also more likely to endorse thoughts of self-harm (P=0.005). The depressive rates were positively associated with the number of newly-confirmed COVID-19 cases (P=0.003), suspected infections (P=0.004), and death cases per day (P=0.001). Pregnant women who were underweight pre-pregnancy, primiparous, &lt; 35 years old, employed full-time, middle income, and had appropriate living space were at increased risk to develop depressive and anxiety symptoms during the outbreak._x000a_Conclusion_x000a_Major life-threatening public health events such as the COVID-19 outbreak may increase the risk for mental illness among pregnant women including thoughts of self-harm. Strategies targeting maternal stress and isolation such as effective risk communication and the provision of psychological first aid may be particularly useful to prevent negative outcomes for women and their fetuses."/>
    <s v="5/10/2020"/>
    <d v="2020-05-22T00:00:00"/>
    <s v="https://www.ajog.org/article/S0002-9378(20)30534-2/fulltext"/>
    <s v="https://www.ajog.org/article/S0002-9378(20)30534-2/fulltext"/>
    <x v="0"/>
    <x v="7"/>
    <s v="Wu Y, Zhang C, Liu H, Duan C, Li C, Fan J, Li H, Chen L, Xu H, Li X, Guo Y, Wang Y, Li X, Li J, Zhang T, You Y, Li H, Yang S, Tao X, Xu Y, Lao H, Wen M, Zhou Y, Wang J, Chen Y, Meng D, Zhai J, Ye Y, Zhong Q, Yang X, Zhang D, Zhang J, Wu X, Chen W, Dennis CL, Huang H."/>
    <s v="Am J Obstet Gynecol"/>
    <n v="2020"/>
    <s v="Peer-reviewed"/>
    <s v="10.1016/j.ajog.2020.05.009"/>
    <n v="0"/>
    <s v="Yes"/>
    <s v=""/>
    <s v=""/>
    <s v=""/>
    <x v="0"/>
    <s v="4,124 pregnant women"/>
    <s v="Yes"/>
    <s v=""/>
    <s v=""/>
    <s v=""/>
    <s v=""/>
    <s v=""/>
    <s v=""/>
    <s v=""/>
    <s v=""/>
    <s v=""/>
    <s v=""/>
    <s v=""/>
    <s v=""/>
    <s v=""/>
    <s v=""/>
    <s v=""/>
    <s v=""/>
    <s v="Current Week"/>
  </r>
  <r>
    <s v="Safe abortion amid the COVID-19 pandemic: The case of Italy"/>
    <s v="An estimated 56 million induced abortions occur globally every year, of which 54.9% are unsafe.[1] This is a major public health issue, especially where access to legal abortion is highly restricted, resulting in an estimated 7.9% of maternal deaths annually due to unsafe abortion."/>
    <s v="5/21/2020"/>
    <d v="2020-05-22T00:00:00"/>
    <s v="https://obgyn.onlinelibrary.wiley.com/doi/epdf/10.1002/ijgo.13233"/>
    <s v="https://obgyn.onlinelibrary.wiley.com/doi/epdf/10.1002/ijgo.13233"/>
    <x v="16"/>
    <x v="6"/>
    <s v="Bellizzi S, Ronzoni AR, Pichierri G, Cegolon L, Salaris P, Panu Napodano CM, Fiamma M."/>
    <s v="Int J Gynaecol Obstet"/>
    <n v="2020"/>
    <s v="Peer-reviewed"/>
    <s v="10.1002/ijgo.13233"/>
    <n v="0"/>
    <s v=""/>
    <s v=""/>
    <s v=""/>
    <s v="Yes"/>
    <x v="1"/>
    <s v="No"/>
    <s v=""/>
    <s v=""/>
    <s v=""/>
    <s v=""/>
    <s v=""/>
    <s v=""/>
    <s v=""/>
    <s v=""/>
    <s v=""/>
    <s v=""/>
    <s v=""/>
    <s v=""/>
    <s v="Yes"/>
    <s v=""/>
    <s v=""/>
    <s v=""/>
    <s v=""/>
    <s v="Current Week"/>
  </r>
  <r>
    <s v="Decline in Child Vaccination Coverage During the COVID-19 Pandemic - Michigan Care Improvement Registry, May 2016-May 2020"/>
    <s v="N/A"/>
    <s v="5/22/2020"/>
    <d v="2020-05-22T00:00:00"/>
    <s v="https://www.cdc.gov/mmwr/volumes/69/wr/mm6920e1.htm?s_cid=mm6920e1_w"/>
    <s v="https://www.cdc.gov/mmwr/volumes/69/wr/mm6920e1.htm?s_cid=mm6920e1_w"/>
    <x v="2"/>
    <x v="0"/>
    <s v="Bramer CA, Kimmins LM, Swanson R, Kuo J, Vranesich P, Jacques-Carroll LA, Shen AK."/>
    <s v="MMWR Morb Mortal Wkly Rep"/>
    <n v="2020"/>
    <s v="Peer-reviewed"/>
    <s v="10.15585/mmwr.mm6920e1"/>
    <n v="0"/>
    <s v=""/>
    <s v=""/>
    <s v=""/>
    <s v="Yes"/>
    <x v="1"/>
    <s v="No"/>
    <s v=""/>
    <s v=""/>
    <s v=""/>
    <s v=""/>
    <s v=""/>
    <s v=""/>
    <s v=""/>
    <s v=""/>
    <s v=""/>
    <s v=""/>
    <s v=""/>
    <s v=""/>
    <s v=""/>
    <s v="Yes"/>
    <s v=""/>
    <s v=""/>
    <s v=""/>
    <s v="Current Week"/>
  </r>
  <r>
    <s v="Clinical characteristics of COVID-19 in children: are they similar to those of SARS?"/>
    <s v="Although the number of SARS‐CoV‐2 infections has been rising amid the current pandemic of COVID‐19, the low infection rate of SARS‐CoV‐2 in children has been low. By examining the clinical data available in the public domain, the present work clarifies the clinical presentations in children with COVID‐19 in China. Statistical significance tests and adjusted odds ratios estimation were performed on the children (age below 18) and adults (age 18 or above) cohorts in China. SARS‐CoV and SARS‐CoV‐2 shared similar clinical features. Lower respiratory tract infection was less prominent in children as evidenced by the relatively low prevalence in chest pain/discomfort and dyspnea. Similar to SARS, younger children had a less aggressive clinical course, compared with adolescents. While fewer symptoms were observed in children compared to adults, there is not yet sufficient evidence to conclude shorter hospital stay in children."/>
    <s v="5/21/2020"/>
    <d v="2020-05-22T00:00:00"/>
    <s v="https://onlinelibrary.wiley.com/doi/epdf/10.1002/ppul.24855"/>
    <s v="https://onlinelibrary.wiley.com/doi/epdf/10.1002/ppul.24855"/>
    <x v="18"/>
    <x v="0"/>
    <s v="Leung C."/>
    <s v="Pediatr Pulmonol"/>
    <n v="2020"/>
    <s v="Peer-reviewed"/>
    <s v="10.1002/ppul.24855"/>
    <n v="0"/>
    <s v=""/>
    <s v="Yes"/>
    <s v=""/>
    <s v=""/>
    <x v="1"/>
    <s v="No"/>
    <s v=""/>
    <s v=""/>
    <s v=""/>
    <s v=""/>
    <s v=""/>
    <s v="Yes"/>
    <s v="Yes"/>
    <s v=""/>
    <s v=""/>
    <s v=""/>
    <s v=""/>
    <s v=""/>
    <s v=""/>
    <s v=""/>
    <s v=""/>
    <s v=""/>
    <s v=""/>
    <s v="Current Week"/>
  </r>
  <r>
    <s v="Impact of COVID-19 on reproductive health and maternity services in low resource countries"/>
    <s v="Purpose: Coronavirus Disease-2019 (COVID-19) is a rapidly evolving pandemic. It is well-known that pregnant women are more susceptible to viral infection due to immune and anatomic factors. Therefore, the viral pandemic might affect the reproductive health and maternity services especially in low-resource countries._x000a__x000a_Materials and methods: In this article, we tried to highlight the impact of COVID-19 on reproductive health and maternity health services in low resource countries with emphasis on adapting some of the published best practice recommendations to suit a struggling environment._x000a__x000a_Conclusion: Pregnant women residing in low resource countries represent a uniquely vulnerable group in epidemics due to several factors. Maternity services in low resource countries are adapting to provide antenatal and postnatal care amidst a rapidly shifting health system environment due to the COVID-19 pandemic."/>
    <s v="5/9/2020"/>
    <d v="2020-05-22T00:00:00"/>
    <s v="https://www.tandfonline.com/doi/full/10.1080/13625187.2020.1768527"/>
    <s v="https://www.tandfonline.com/doi/full/10.1080/13625187.2020.1768527"/>
    <x v="19"/>
    <x v="0"/>
    <s v="Abdelbadee AY, Abbas AM."/>
    <s v="Eur J Contracept Reprod Health Care"/>
    <n v="2020"/>
    <s v="Peer-reviewed"/>
    <s v="10.1080/13625187.2020.1768527"/>
    <n v="0"/>
    <s v=""/>
    <s v=""/>
    <s v=""/>
    <s v="Yes"/>
    <x v="2"/>
    <s v="No"/>
    <s v=""/>
    <s v=""/>
    <s v=""/>
    <s v=""/>
    <s v=""/>
    <s v=""/>
    <s v=""/>
    <s v=""/>
    <s v=""/>
    <s v=""/>
    <s v=""/>
    <s v=""/>
    <s v="Yes"/>
    <s v=""/>
    <s v=""/>
    <s v=""/>
    <s v=""/>
    <s v="Current Week"/>
  </r>
  <r>
    <s v="SARS-CoV-2 infection in Spanish children with chronic kidney pathologies"/>
    <s v="Background_x000a_There is little information about Coronavirus Disease 2019 (COVID-19) in children with underlying chronic renal pathologies._x000a__x000a_Cases report_x000a_From March until April 15, 2020, 16 children with chronic renal pathologies were diagnosed with COVID-19 in Spain. Of these, 6 had end-stage kidney disease (ESKD) (3 transplant recipients and 3 on chronic hemodialysis). The severity of symptoms was mild in all the patients, with little radiological involvement. Three patients were asymptomatic. Fever and upper respiratory symptoms were the most frequent findings. Basal glomerular filtration worsened in 3 patients; however, recovery was rapidly achieved with rehydration and drug dose adjustment. In 2 patients diagnosed with steroid-dependent nephrotic syndrome, COVID-19 provoked a disease relapse. None required oxygen therapy, and 7 could be managed as outpatients._x000a__x000a_Conclusions_x000a_COVID-19 disease appears to have a similar clinical course in children with underlying chronic renal pathologies, even in immunosuppressed cases, as in healthy children of the same age; however, special attention must be paid to fluid management and drug dose adjustment."/>
    <s v="5/20/2020"/>
    <d v="2020-05-22T00:00:00"/>
    <s v="https://link.springer.com/article/10.1007/s00467-020-04597-1"/>
    <s v="https://link.springer.com/article/10.1007/s00467-020-04597-1"/>
    <x v="0"/>
    <x v="2"/>
    <s v="Melgosa M, Madrid A, AlvÃ¡rez O, Lumbreras J, Nieto F, Parada E, Perez-BeltrÃ¡n V; Spanish Pediatric Nephrology Association."/>
    <s v="Pediatr Nephrol"/>
    <n v="2020"/>
    <s v="Peer-reviewed"/>
    <s v="10.1007/s00467-020-04597-1"/>
    <n v="0"/>
    <s v=""/>
    <s v="Yes"/>
    <s v=""/>
    <s v=""/>
    <x v="0"/>
    <s v="16 (age &gt;18 yrs)"/>
    <s v=""/>
    <s v=""/>
    <s v=""/>
    <s v=""/>
    <s v=""/>
    <s v=""/>
    <s v="Yes"/>
    <s v=""/>
    <s v=""/>
    <s v=""/>
    <s v=""/>
    <s v=""/>
    <s v=""/>
    <s v=""/>
    <s v=""/>
    <s v=""/>
    <s v=""/>
    <s v="Current Week"/>
  </r>
  <r>
    <s v="Covid-19, Child and Adolescent Mental Health - Croatian (in)experience"/>
    <s v="The Covid-19 pandemic has caused unseen socio-economic changes all over the world, where enormous efforts are being made to preserve lives and maintain functional health systems. A secondary concern is to mitigate the severe economic consequences of the crisis. Different approaches have been adopted with varying outcomes and experiences. But regardless of the different approaches taken, one thing is common for all societies during this pandemic: fear and anxiety. This fear extends from concerns about the present situation, for the health and well-being of family members and loved ones from Covid-19 infection, to fears relating to how long the crisis will last, to the potential economic consequences of the pandemic (perhaps not seen in our lifetimes) and the ultimate fear of future uncertainty. Across the world, health systems are being faced with unprecedented challenges. At their core, these challenges are the same: how to beat Covid-19. Certainly, there are differences in how individual systems are organized and how they address the main issues arising from the pandemic while not forgetting the ongoing healthcare needs of the general population. In this paper, we share some perspectives from Croatia regarding Child and Adolescent Mental Health services (CAMHs) in these extraordinary circumstances. We give our personal insight on deficiencies in Child and Adolescent Mental Health Services prior to the arrival of Covid-19, which have contributed to difficulties in mitigating and managing the ongoing crisis."/>
    <s v="5/21/2020"/>
    <d v="2020-05-22T00:00:00"/>
    <s v="https://www.cambridge.org/core/journals/irish-journal-of-psychological-medicine/article/covid19-child-and-adolescent-mental-health-croatian-inexperience/C1CDED14F0E07257E1EB1B0E46337AFC"/>
    <s v="https://www.cambridge.org/core/journals/irish-journal-of-psychological-medicine/article/covid19-child-and-adolescent-mental-health-croatian-inexperience/C1CDED14F0E07257E1EB1B0E46337AFC"/>
    <x v="20"/>
    <x v="6"/>
    <s v="Franic T, Dodig-Curkovic K."/>
    <s v="Ir J Psychol Med"/>
    <n v="2020"/>
    <s v="Peer-reviewed"/>
    <s v="10.1017/ipm.2020.55"/>
    <n v="0"/>
    <s v=""/>
    <s v=""/>
    <s v=""/>
    <s v="Yes"/>
    <x v="1"/>
    <s v=""/>
    <s v=""/>
    <s v=""/>
    <s v=""/>
    <s v=""/>
    <s v=""/>
    <s v=""/>
    <s v=""/>
    <s v=""/>
    <s v=""/>
    <s v=""/>
    <s v=""/>
    <s v=""/>
    <s v=""/>
    <s v="Yes"/>
    <s v=""/>
    <s v=""/>
    <s v=""/>
    <s v="Current Week"/>
  </r>
  <r>
    <s v="Symptomatic Infants have Higher Nasopharyngeal SARS-CoV-2 Viral Loads but Less Severe Disease than Older Children"/>
    <s v="N/A"/>
    <s v="5/20/2020"/>
    <d v="2020-05-21T00:00:00"/>
    <s v="https://academic.oup.com/cid/advance-article/doi/10.1093/cid/ciaa608/5841161"/>
    <s v="https://academic.oup.com/cid/advance-article/doi/10.1093/cid/ciaa608/5841161"/>
    <x v="2"/>
    <x v="6"/>
    <s v="Zachariah P, Halabi KC, Johnson CL, Whitter S, Sepulveda J, Green DA."/>
    <s v="Clin Infect Dis"/>
    <n v="2020"/>
    <s v="Peer-reviewed"/>
    <s v="10.1093/cid/ciaa608"/>
    <n v="0"/>
    <s v=""/>
    <s v="Yes"/>
    <s v=""/>
    <s v=""/>
    <x v="1"/>
    <s v="No"/>
    <s v=""/>
    <s v=""/>
    <s v=""/>
    <s v=""/>
    <s v=""/>
    <s v="Yes"/>
    <s v="Yes"/>
    <s v=""/>
    <s v=""/>
    <s v=""/>
    <s v=""/>
    <s v=""/>
    <s v=""/>
    <s v=""/>
    <s v=""/>
    <s v=""/>
    <s v=""/>
    <s v="Current Week"/>
  </r>
  <r>
    <s v="Comment on &quot;Beware of Too Aggressive Approach in Children With Acute Abdomen During COVID-19 Outbreak!&quot;"/>
    <s v="N/A"/>
    <s v="5/20/2020"/>
    <d v="2020-05-21T00:00:00"/>
    <s v="https://journals.lww.com/annalsofsurgery/Citation/9000/Comment_on__Beware_of_Too_Aggressive_Approach_in.94513.aspx"/>
    <s v="https://journals.lww.com/annalsofsurgery/Citation/9000/Comment_on__Beware_of_Too_Aggressive_Approach_in.94513.aspx"/>
    <x v="21"/>
    <x v="6"/>
    <s v="Calinescu AM, Vidal I, Grazioli S, Lacroix L, Wildhaber BE."/>
    <s v="Ann Surg"/>
    <n v="2020"/>
    <s v="Peer-reviewed"/>
    <s v="10.1097/SLA.0000000000004100"/>
    <n v="0"/>
    <s v=""/>
    <s v=""/>
    <s v=""/>
    <s v="Yes"/>
    <x v="1"/>
    <s v="No"/>
    <s v=""/>
    <s v=""/>
    <s v=""/>
    <s v=""/>
    <s v=""/>
    <s v=""/>
    <s v=""/>
    <s v=""/>
    <s v=""/>
    <s v=""/>
    <s v=""/>
    <s v=""/>
    <s v=""/>
    <s v="Yes"/>
    <s v=""/>
    <s v=""/>
    <s v=""/>
    <s v="Current Week"/>
  </r>
  <r>
    <s v="ACUTE INFLAMMATION AND ELEVATED CARDIAC MARKERS IN A TWO-MONTH-OLD INFANT WITH SEVERE ACUTE RESPIRATORY SYNDROME CORONAVIRUS 2 INFECTION PRESENTING WITH CARDIAC SYMPTOMS"/>
    <s v="Severe acute respiratory syndrome coronavirus 2 infection in children mainly shows a milder course. In complicated cases, it is unknown whether inflammation is predictive of disease severity, as in adults. Moreover, cardiac involvement is anecdotally described. We report the case of a 2-month-old infant with severe acute respiratory syndrome coronavirus 2 infection presenting with fever, tachycardia and elevated interleukin-6, who was diagnosed with myocarditis and treated with immunoglobulins."/>
    <s v="5/19/2020"/>
    <d v="2020-05-21T00:00:00"/>
    <s v="https://journals.lww.com/pidj/Abstract/9000/ACUTE_INFLAMMATION_AND_ELEVATED_CARDIAC_MARKERS_IN.96157.aspx"/>
    <s v="https://journals.lww.com/pidj/Abstract/9000/ACUTE_INFLAMMATION_AND_ELEVATED_CARDIAC_MARKERS_IN.96157.aspx"/>
    <x v="16"/>
    <x v="2"/>
    <s v="Giacomet V, Manfredini VA, Meraviglia G, Peri CF, Sala A, Longoni E, Gasperetti A, Stracuzzi M, Mannarino S, Zuccotti GV."/>
    <s v="Pediatr Infect Dis J"/>
    <n v="2020"/>
    <s v="Peer-reviewed"/>
    <s v="10.1097/INF.0000000000002750"/>
    <n v="0"/>
    <s v=""/>
    <s v="Yes"/>
    <s v=""/>
    <s v=""/>
    <x v="1"/>
    <n v="1"/>
    <s v=""/>
    <s v=""/>
    <s v=""/>
    <s v=""/>
    <s v=""/>
    <s v="Yes"/>
    <s v="Yes"/>
    <s v=""/>
    <s v=""/>
    <s v=""/>
    <s v=""/>
    <s v=""/>
    <s v=""/>
    <s v=""/>
    <s v=""/>
    <s v=""/>
    <s v=""/>
    <s v="Current Week"/>
  </r>
  <r>
    <s v="Lung ultrasound cannot be used to screen for Covid-19 in children"/>
    <s v="N/A"/>
    <s v="N/A"/>
    <d v="2020-05-21T00:00:00"/>
    <s v="https://www.europeanreview.org/article/21145"/>
    <s v="https://www.europeanreview.org/article/21145"/>
    <x v="22"/>
    <x v="6"/>
    <s v="Scheier E, Guri A, Balla U."/>
    <s v="Eur Rev Med Pharmacol Sci"/>
    <n v="2020"/>
    <s v="Peer-reviewed"/>
    <s v="10.26355/eurrev_202005_21145"/>
    <n v="0"/>
    <s v=""/>
    <s v="Yes"/>
    <s v=""/>
    <s v=""/>
    <x v="1"/>
    <s v="No"/>
    <s v=""/>
    <s v=""/>
    <s v=""/>
    <s v=""/>
    <s v=""/>
    <s v="Yes"/>
    <s v="Yes"/>
    <s v=""/>
    <s v=""/>
    <s v=""/>
    <s v=""/>
    <s v=""/>
    <s v=""/>
    <s v=""/>
    <s v=""/>
    <s v=""/>
    <s v=""/>
    <s v="Current Week"/>
  </r>
  <r>
    <s v="Anesthesia and protection in an emergency cesarean section for pregnant woman infected with a novel coronavirus: case report and literature review"/>
    <s v="An outbreak of novel coronavirus pneumonia occurred worldwide since December 2019, which had been named COVID-19 subsequently. It is extremely transmissive that infection in pregnant women were unavoidable. The delivery process will produce large amount of contaminated media, leaving a challenge for medical personnel to ensure both the safety of the mother and infant and good self-protection. Only rare cases of pregnant women with COVID-19 are available for reference. Here, we report a 30-year-old woman had reverse transcription polymerase chain reaction-confirmed COVID-19 at 36 weeks 2 days of gestation. Significant low and high variability of fetal heart rate baseline and severe variable decelerations were repeated after admission. An emergency cesarean section at 37 weeks 1 day of gestation under combined spinal and epidural anesthesia was performed with strict protection for all personnel. Anesthesia and operation went uneventfully. None of the participants were infected. We can conclude that when confronted with cesarean section in parturient with COVID-19, careful planning and detailed preparation can improve the safety of the mother and infant and reduce the risk of infection for medical staff to help preventing and controlling the epidemic."/>
    <s v="5/19/2020"/>
    <d v="2020-05-21T00:00:00"/>
    <s v="https://link.springer.com/article/10.1007/s00540-020-02796-6"/>
    <s v="https://link.springer.com/article/10.1007/s00540-020-02796-6"/>
    <x v="12"/>
    <x v="2"/>
    <s v="Du Y, Wang L, Wu G, Lei X, Li W, Lv J."/>
    <s v="J Anesth"/>
    <n v="2020"/>
    <s v="Peer-reviewed"/>
    <s v="10.1007/s00540-020-02796-6"/>
    <n v="0"/>
    <s v="Yes"/>
    <s v=""/>
    <s v=""/>
    <s v=""/>
    <x v="2"/>
    <n v="1"/>
    <s v=""/>
    <s v=""/>
    <s v=""/>
    <s v=""/>
    <s v="Yes"/>
    <s v=""/>
    <s v=""/>
    <s v=""/>
    <s v=""/>
    <s v=""/>
    <s v=""/>
    <s v=""/>
    <s v=""/>
    <s v=""/>
    <s v=""/>
    <s v=""/>
    <s v=""/>
    <s v="Current Week"/>
  </r>
  <r>
    <s v="Ethics Rounds: Benefits and Risks of Visitor Restrictions for Hospitalized Children During the COVID Pandemic"/>
    <s v="N/A"/>
    <s v="May 2020"/>
    <d v="2020-05-21T00:00:00"/>
    <s v="https://pediatrics.aappublications.org/content/early/2020/05/15/peds.2020-000786"/>
    <s v="https://pediatrics.aappublications.org/content/early/2020/05/15/peds.2020-000786"/>
    <x v="0"/>
    <x v="6"/>
    <s v="Virani AK, Puls HT, Mitsos R, Longstaff H, Goldman RD, Lantos JD."/>
    <s v="Pediatrics"/>
    <n v="2020"/>
    <s v="Peer-reviewed"/>
    <s v="10.1542/peds.2020-000786"/>
    <n v="0"/>
    <s v=""/>
    <s v=""/>
    <s v=""/>
    <s v="Yes"/>
    <x v="0"/>
    <s v="No"/>
    <s v=""/>
    <s v=""/>
    <s v=""/>
    <s v=""/>
    <s v=""/>
    <s v=""/>
    <s v=""/>
    <s v=""/>
    <s v=""/>
    <s v=""/>
    <s v=""/>
    <s v=""/>
    <s v=""/>
    <s v="Yes"/>
    <s v=""/>
    <s v=""/>
    <s v=""/>
    <s v="Current Week"/>
  </r>
  <r>
    <s v="Correspondence regarding recently published editorial: 'Will children reveal their secret? The coronavirus dilemma'"/>
    <s v="N/A"/>
    <s v="N/A"/>
    <d v="2020-05-21T00:00:00"/>
    <s v="https://erj.ersjournals.com/content/early/2020/05/13/13993003.01601-2020"/>
    <s v="https://erj.ersjournals.com/content/early/2020/05/13/13993003.01601-2020"/>
    <x v="0"/>
    <x v="6"/>
    <s v="Ebmeier S, Cunnington AJ."/>
    <s v="Eur Respir J"/>
    <n v="2020"/>
    <s v="Peer-reviewed"/>
    <s v="10.1183/13993003.01601-2020"/>
    <n v="0"/>
    <s v=""/>
    <s v="Yes"/>
    <s v=""/>
    <s v=""/>
    <x v="0"/>
    <s v="No"/>
    <s v=""/>
    <s v=""/>
    <s v=""/>
    <s v=""/>
    <s v=""/>
    <s v="Yes"/>
    <s v="Yes"/>
    <s v=""/>
    <s v=""/>
    <s v=""/>
    <s v=""/>
    <s v=""/>
    <s v=""/>
    <s v=""/>
    <s v=""/>
    <s v=""/>
    <s v=""/>
    <s v="Current Week"/>
  </r>
  <r>
    <s v="Comparative study of the clinical characteristics and epidemiological trend of 244 COVID-19 infected children with or without GI symptoms"/>
    <s v="N/A"/>
    <s v="N/A"/>
    <d v="2020-05-21T00:00:00"/>
    <s v="https://gut.bmj.com/content/early/2020/05/19/gutjnl-2020-321486"/>
    <s v="https://gut.bmj.com/content/early/2020/05/19/gutjnl-2020-321486"/>
    <x v="12"/>
    <x v="7"/>
    <s v="Xiong XL, Wong KK, Chi SQ, Zhou AF, Tang JQ, Zhou LS, Chung PH, Chua G, Tung K, Wong I, Chui C, Li X, Kwan MY, Wong WH, Ho MH, Chan GC, Cao GQ, Li K, Ip P, Chen P, Tang ST, Tam PK."/>
    <s v="Gut"/>
    <n v="2020"/>
    <s v="Peer-reviewed"/>
    <s v="10.1136/gutjnl-2020-321486"/>
    <n v="0"/>
    <s v=""/>
    <s v="Yes"/>
    <s v=""/>
    <s v=""/>
    <x v="2"/>
    <s v="244 children (age unspecified)"/>
    <s v=""/>
    <s v=""/>
    <s v=""/>
    <s v=""/>
    <s v=""/>
    <s v="Yes"/>
    <s v="Yes"/>
    <s v=""/>
    <s v=""/>
    <s v=""/>
    <s v=""/>
    <s v=""/>
    <s v=""/>
    <s v=""/>
    <s v=""/>
    <s v=""/>
    <s v=""/>
    <s v="Current Week"/>
  </r>
  <r>
    <s v="COVID-19 in a pediatric heart transplant recipient: Emergence of donor-specific antibodies"/>
    <s v="N/A"/>
    <s v="4/29/2020"/>
    <d v="2020-05-21T00:00:00"/>
    <s v="https://www.jhltonline.org/article/S1053-2498(20)31532-1/fulltext"/>
    <s v="https://www.jhltonline.org/article/S1053-2498(20)31532-1/fulltext"/>
    <x v="0"/>
    <x v="2"/>
    <s v="Russell MR, Halnon NJ, Alejos JC, Salem MM, Reardon LC."/>
    <s v="J Heart Lung Transplant"/>
    <n v="2020"/>
    <s v="Peer-reviewed"/>
    <s v="10.1016/j.healun.2020.04.021"/>
    <n v="0"/>
    <s v=""/>
    <s v="Yes"/>
    <s v=""/>
    <s v=""/>
    <x v="1"/>
    <n v="1"/>
    <s v=""/>
    <s v=""/>
    <s v=""/>
    <s v=""/>
    <s v=""/>
    <s v="Yes"/>
    <s v=""/>
    <s v=""/>
    <s v=""/>
    <s v=""/>
    <s v=""/>
    <s v=""/>
    <s v=""/>
    <s v=""/>
    <s v=""/>
    <s v=""/>
    <s v=""/>
    <s v="Current Week"/>
  </r>
  <r>
    <s v="The Italian paediatric society raccomandations on children and adolescents extra-domestic activities during the SARS COV-2 emergency phase 2"/>
    <s v="Background_x000a_Due to novel coronavirus infection emergency, restricting measures have been imposed in Italy. As well as adults, also children are limited in their daily routine._x000a__x000a_Main text_x000a_As the lockdown period is expected to end on 3rd May 2020, we discuss the opportunity for children to practice safely recreational or physical activity outdoor._x000a__x000a_Conclusion_x000a_The Italian Paediatric Society recommends specific recreational and physical activities according to the age of the children and respecting social distancing."/>
    <s v="5/19/2020"/>
    <d v="2020-05-21T00:00:00"/>
    <s v="https://ijponline.biomedcentral.com/articles/10.1186/s13052-020-00826-3"/>
    <s v="https://ijponline.biomedcentral.com/articles/10.1186/s13052-020-00826-3"/>
    <x v="16"/>
    <x v="6"/>
    <s v="Villani A, Bozzola E, Siani P, Corsello G."/>
    <s v="Ital J Pediatr"/>
    <n v="2020"/>
    <s v="Peer-reviewed"/>
    <s v="10.1186/s13052-020-00826-3"/>
    <n v="0"/>
    <s v=""/>
    <s v=""/>
    <s v=""/>
    <s v="Yes"/>
    <x v="1"/>
    <s v="No"/>
    <s v=""/>
    <s v=""/>
    <s v=""/>
    <s v=""/>
    <s v=""/>
    <s v=""/>
    <s v=""/>
    <s v=""/>
    <s v=""/>
    <s v=""/>
    <s v=""/>
    <s v=""/>
    <s v=""/>
    <s v="Yes"/>
    <s v=""/>
    <s v=""/>
    <s v=""/>
    <s v="Current Week"/>
  </r>
  <r>
    <s v="Costing of actions to safeguard vulnerable Mexican households with young children from the consequences of COVID-19 social distancing measures"/>
    <s v="COVID-19 has imposed unprecedented challenges to society. As the pandemic evolves, the social distancing measures that have been globally enforced, while essential, are having undesirable socioeconomic side effects particularly among vulnerable populations. In Mexico, families who depend upon informal employment face increased threats to their wellbeing, and households who in addition have young children may face long-term consequences. The Mexican government has not yet taken actions, but a coalition of non-governmental organizations is advocating in partnership with academic institutions for social protection actions such as a cash transfer and basic services subsidies for families with young children, subsisting from the informal sector economy. To facilitate governmental action, we estimated the costs for implementation of these recommendations. The methodology used could be replicated in other countries facing similar challenges._x000a__x000a_Background"/>
    <s v="5/19/2020"/>
    <d v="2020-05-21T00:00:00"/>
    <s v="https://equityhealthj.biomedcentral.com/articles/10.1186/s12939-020-01187-3"/>
    <s v="https://equityhealthj.biomedcentral.com/articles/10.1186/s12939-020-01187-3"/>
    <x v="23"/>
    <x v="0"/>
    <s v="Vilar-Compte M, PÃ©rez V, Teruel G, Alonso A, PÃ©rez-Escamilla R."/>
    <s v="Int J Equity Health"/>
    <n v="2020"/>
    <s v="Peer-reviewed"/>
    <s v="10.1186/s12939-020-01187-3"/>
    <n v="0"/>
    <s v=""/>
    <s v=""/>
    <s v=""/>
    <s v="Yes"/>
    <x v="2"/>
    <s v="No"/>
    <s v=""/>
    <s v=""/>
    <s v=""/>
    <s v=""/>
    <s v=""/>
    <s v=""/>
    <s v=""/>
    <s v=""/>
    <s v=""/>
    <s v=""/>
    <s v=""/>
    <s v=""/>
    <s v=""/>
    <s v="Yes"/>
    <s v=""/>
    <s v=""/>
    <s v=""/>
    <s v="Current Week"/>
  </r>
  <r>
    <s v="COVID-19 pneumonia and pregnancy; a systematic review and meta-analysis"/>
    <s v="Background: The new SARS-CoV-2 originated from Wuhan, China is spreading rapidly worldwide. A number of SARS-CoV-2 positive pregnant women have been reported. However, more information is still needed on the pregnancy outcome and the neonates regarding COVID-19 pneumonia._x000a__x000a_Material and Methods: A systematic search was done and nine articles on COVID-19 pneumonia and SARS-CoV-2 positive pregnant women were extracted. Some maternal-fetal characteristics were extracted to be included in the meta-analysis._x000a__x000a_Results: The present meta-analysis was conducted on 87 SARS-CoV-2 positive pregnant women. Almost 65% of the patients reported a history of exposure to an infected person, 78% suffered from mild or moderate COVID-19, 99.9% had successful termination, 86% had cough, and 68% had fever (p = .022 and p &lt; .001). The overall proportions of vertical transmission, still birth, and neonatal death were zero, 0.002, and, 0.002, respectively (p = 1, p = .86, and p = .89, respectively). The means of the first- and fifth-minute Apgar scores were 8.86 and 9, respectively (p &lt; .001 for both). The confounding role of history of underlying diseases with an estimated overall proportion of 33% (p = .03) resulted in further investigations due to sample size limitation. A natural history of COVID-19 pneumonia in the adult population was presented, as well._x000a__x000a_Conclusion: Currently, no evidence of vertical transmission has been suggested at least in late pregnancy. No hazards have been detected for fetuses or neonates. Although pregnant women are at an immunosuppressive state due to the physiological changes during pregnancy, most patients suffered from mild or moderate COVID-19 pneumonia with no pregnancy loss, proposing a similar pattern of the clinical characteristics of COVID-19 pneumonia to that of other adult populations.Background: The new SARS-CoV-2 originated from Wuhan, China is spreading rapidly worldwide. A number of SARS-CoV-2 positive pregnant women have been reported. However, more information is still needed on the pregnancy outcome and the neonates regarding COVID-19 pneumonia._x000a__x000a_Material and Methods: A systematic search was done and nine articles on COVID-19 pneumonia and SARS-CoV-2 positive pregnant women were extracted. Some maternal-fetal characteristics were extracted to be included in the meta-analysis._x000a__x000a_Results: The present meta-analysis was conducted on 87 SARS-CoV-2 positive pregnant women. Almost 65% of the patients reported a history of exposure to an infected person, 78% suffered from mild or moderate COVID-19, 99.9% had successful termination, 86% had cough, and 68% had fever (p = .022 and p &lt; .001). The overall proportions of vertical transmission, still birth, and neonatal death were zero, 0.002, and, 0.002, respectively (p = 1, p = .86, and p = .89, respectively). The means of the first- and fifth-minute Apgar scores were 8.86 and 9, respectively (p &lt; .001 for both). The confounding role of history of underlying diseases with an estimated overall proportion of 33% (p = .03) resulted in further investigations due to sample size limitation. A natural history of COVID-19 pneumonia in the adult population was presented, as well._x000a__x000a_Conclusion: Currently, no evidence of vertical transmission has been suggested at least in late pregnancy. No hazards have been detected for fetuses or neonates. Although pregnant women are at an immunosuppressive state due to the physiological changes during pregnancy, most patients suffered from mild or moderate COVID-19 pneumonia with no pregnancy loss, proposing a similar pattern of the clinical characteristics of COVID-19 pneumonia to that of other adult populations."/>
    <s v="5/19/2020"/>
    <d v="2020-05-21T00:00:00"/>
    <s v="https://www.tandfonline.com/doi/full/10.1080/14767058.2020.1763952"/>
    <s v="https://www.tandfonline.com/doi/full/10.1080/14767058.2020.1763952"/>
    <x v="24"/>
    <x v="0"/>
    <s v="Kasraeian M, Zare M, Vafaei H, Asadi N, Faraji A, Bazrafshan K, Roozmeh S."/>
    <s v="J Matern Fetal Neonatal Med"/>
    <n v="2020"/>
    <s v="Peer-reviewed"/>
    <s v="10.1080/14767058.2020.1763952"/>
    <n v="0"/>
    <s v="Yes"/>
    <s v=""/>
    <s v="Yes"/>
    <s v=""/>
    <x v="2"/>
    <s v="87 SARS-CoV-2 positive pregnant women"/>
    <s v="Yes"/>
    <s v=""/>
    <s v="Yes"/>
    <s v="Yes"/>
    <s v=""/>
    <s v=""/>
    <s v=""/>
    <s v=""/>
    <s v=""/>
    <s v=""/>
    <s v="Yes"/>
    <s v=""/>
    <s v=""/>
    <s v=""/>
    <s v=""/>
    <s v=""/>
    <s v=""/>
    <s v="Current Week"/>
  </r>
  <r>
    <s v="Near-term pregnant women's attitude toward, concern about and knowledge of the COVID-19 pandemic"/>
    <s v="Background: COVID-19 is a novel type of the coronavirus family with an incompletely described_x000a_clinical course. Little is known about the psychological aspects, particularly for vulnerable populations_x000a_including pregnant women._x000a_Objectives: To understand the attitude, concerns, and knowledge of the non-infected pregnant_x000a_women toward the COVID-19 outbreak in order to constitute base data for detailed counseling_x000a_and to develop targeted messages._x000a_Patients and methods: This cross-sectional survey research presented analysis of prospectively_x000a_collected data yielded at a single tertiary “Coronavirus Pandemic Hospital” referral center for a_x000a_ten days period following the first confirmed death due to the COVID-19 pandemic in Turkey._x000a_Non-infected women with a confirmed pregnancy over 30th gestational week were consecutively_x000a_included. A patient-reported non-validated questionnaire formed by the expert committee_x000a_that includes 15 specific questions was used. Non-infected, pregnant women over 30th gestational_x000a_week who applied to the outpatient clinic were consecutively included. A total of 213_x000a_women were enrolled, 37 were excluded: 7 for being in the first trimester, 3 were illiterate, and_x000a_27 were Syrian refugees having difficulties in translation._x000a_Results: A total of 172 pregnant women were included. Overall, four women refused to participate_x000a_to the survey (1.9%). The mean age was 27.5 ± 5.3 years. Median gestational week and parity_x000a_were 35 ± 11 weeks and 1 ± 2, respectively. Pregnant women were observed to trust the_x000a_authorities (65%) and the healthcare staff (92.4%), and their respect was increased (82.5%) during_x000a_the outbreak. Majority of the women (87.2%) comply with the self-quarantine rules. Half of_x000a_the women (52%) reported that they felt vulnerable and predominantly were concerned (80%)._x000a_Approximately one-third of the women constantly keep thinking that they may get infected_x000a_(35.5%) or they might get infected during/following the delivery or their baby might get_x000a_infected after being born (42%). Half of the women (50%) were reported that they either had_x000a_no idea about or think the breastfeeding is not safe during the outbreak. About 45% of the_x000a_women were confused or had doubts about if the mode of delivery may be affected by the_x000a_pandemic. Greater part of the participants does not know if COVID-19 might cause birth defects_x000a_(76%) or preterm birth (64.5%). Counseling flow keys helping pregnant women to overcome_x000a_misleads, regarding the COVID-19 outbreak is proposed._x000a_Conclusions: Non-infected pregnant women with a viable pregnancy at near term were_x000a_observed to have positive attitude and compliance toward the COVID-19 outbreak and frontline_x000a_healthcare staff; increased concern and vulnerability; and restricted knowledge about the pregnancy-_x000a_related outcomes. While the clinical evidence was growing rapidly, this data may guide_x000a_obstetricians and midwives to perceive what accurate information should be provided to the_x000a_pregnant women."/>
    <s v="5/19/2020"/>
    <d v="2020-05-21T00:00:00"/>
    <s v="https://www.tandfonline.com/doi/full/10.1080/14767058.2020.1763947?tab=permissions&amp;scroll=top"/>
    <s v="https://www.tandfonline.com/doi/full/10.1080/14767058.2020.1763947?tab=permissions&amp;scroll=top"/>
    <x v="25"/>
    <x v="7"/>
    <s v="Yassa M, Birol P, Yirmibes C, Usta C, Haydar A, Yassa A, Sandal K, Tekin AB, Tug N."/>
    <s v="J Matern Fetal Neonatal Med"/>
    <n v="2020"/>
    <s v="Peer-reviewed"/>
    <s v="10.1080/14767058.2020.1763947"/>
    <n v="0"/>
    <s v=""/>
    <s v=""/>
    <s v=""/>
    <s v="Yes"/>
    <x v="2"/>
    <s v="172 pregnant women"/>
    <s v=""/>
    <s v=""/>
    <s v=""/>
    <s v=""/>
    <s v=""/>
    <s v=""/>
    <s v=""/>
    <s v=""/>
    <s v=""/>
    <s v=""/>
    <s v=""/>
    <s v=""/>
    <s v="Yes"/>
    <s v=""/>
    <s v=""/>
    <s v=""/>
    <s v=""/>
    <s v="Current Week"/>
  </r>
  <r>
    <s v="Simulation-guided preparations for the management of suspected or confirmed COVID-19 cases in the obstetric emergency theater"/>
    <s v="Aims: The coronavirus 2019 infection (COVID-19) global outbreak has resulted in unprecedented pressures on health services, the need to prepare for the worst-case scenario, and the need for health experts to utilize their knowledge and expertise to fight this virus. The simulation training objective of this study was to enhance the neonatal, maternity, and anesthetics teams’ preparedness for the management of the emergency delivery of pregnant women with suspected or confirmed COVID-19 infection._x000a__x000a_Methods: Three clinical simulation training sessions were conducted in March 2020 at the University Hospital Plymouth, Plymouth, UK. The neonatal, maternity, and anesthetics clinical teams participated in these joint training sessions in the obstetric emergency theater._x000a__x000a_Results: Each session lasted for around an hour. Suggestions were discussed and recommendations made. The key changes were: first, floor plan adjustment, increase of the clinical area by converting some offices to clinical spaces, and standard operating procedures for transporting patients; second, enhancement of the efficiency of the communication and coordination between the clinical teams; third, availability of extra support for the staff in the Central Delivery Suite (CDS); and fourth, introduction of a neonatal care pathway to manage neonatal resuscitation in such an emergency._x000a__x000a_Conclusions: Collaboration and joint training between the different clinical teams involved in the care of suspected or confirmed COVID-19 patients was proven to be one of the most effective ways of improving performance."/>
    <s v="5/19/2020"/>
    <d v="2020-05-21T00:00:00"/>
    <s v="https://www.tandfonline.com/doi/full/10.1080/14767058.2020.1765333"/>
    <s v="https://www.tandfonline.com/doi/full/10.1080/14767058.2020.1765333"/>
    <x v="26"/>
    <x v="2"/>
    <s v="Muhsen WS, Marshall-Roberts R."/>
    <s v="J Matern Fetal Neonatal Med"/>
    <n v="2020"/>
    <s v="Peer-reviewed"/>
    <s v="10.1080/14767058.2020.1765333"/>
    <n v="0"/>
    <s v=""/>
    <s v=""/>
    <s v=""/>
    <s v="Yes"/>
    <x v="1"/>
    <s v="No"/>
    <s v=""/>
    <s v=""/>
    <s v=""/>
    <s v=""/>
    <s v=""/>
    <s v=""/>
    <s v=""/>
    <s v=""/>
    <s v=""/>
    <s v=""/>
    <s v=""/>
    <s v=""/>
    <s v="Yes"/>
    <s v=""/>
    <s v="Training: simulation scenarios"/>
    <s v=""/>
    <s v=""/>
    <s v="Current Week"/>
  </r>
  <r>
    <s v="The Relationship between Status at Presentation and Outcomes among Pregnant Women with COVID-19"/>
    <s v="Objective This study was aimed to compare maternal and pregnancy outcomes of symptomatic and asymptomatic pregnant women with novel coronavirus disease 2019 (COVID-19)._x000a__x000a_Study Design This is a retrospective cohort study of pregnant women with COVID-19. Pregnant women were divided into two groups based on status at admission, symptomatic or asymptomatic. All testing was done by nasopharyngeal swab using polymerase chain reaction (PCR) for severe acute respiratory syndrome-coronavirus-2 (SARS-CoV-2). Initially, nasopharyngeal testing was performed only on women with a positive screen (symptoms or exposure) but subsequently, testing was universally performed on all women admitted to labor and delivery. Chi-square and Wilcoxon's rank-sum tests were used to compare outcomes between groups._x000a__x000a_Results Eighty-one patients were tested because of a positive screen (symptoms [n = 60] or exposure only [n = 21]) and 75 patients were universally tested (all asymptomatic). In total, there were 46 symptomatic women and 22 asymptomatic women (tested based on exposure only [n = 12] or as part of universal screening [n = 10]) with confirmed COVID-19. Of symptomatic women (n = 46), 27.3% had preterm delivery and 26.1% needed respiratory support while none of the asymptomatic women (n = 22) had preterm delivery or need of respiratory support (p = 0.007 and 0.01, respectively)._x000a__x000a_Conclusion Pregnant women who presented with COVID19-related symptoms and subsequently tested positive for COVID-19 have a higher rate of preterm delivery and need for respiratory support than asymptomatic pregnant women. It is important to be particularly rigorous in caring for COVID-19 infected pregnant women who present with symptoms."/>
    <s v="N/A"/>
    <d v="2020-05-20T00:00:00"/>
    <s v="https://www.thieme-connect.de/products/ejournals/html/10.1055/s-0040-1712164"/>
    <s v="https://www.thieme-connect.de/products/ejournals/html/10.1055/s-0040-1712164"/>
    <x v="2"/>
    <x v="3"/>
    <s v="London V, McLaren R Jr, Atallah F, Cepeda C, McCalla S, Fisher N, Stein JL, Haberman S, Minkoff H."/>
    <s v="Am J Perinatol"/>
    <n v="2020"/>
    <s v="Peer-reviewed"/>
    <s v="10.1055/s-0040-1712164"/>
    <n v="0"/>
    <s v="Yes"/>
    <s v=""/>
    <s v=""/>
    <s v=""/>
    <x v="1"/>
    <s v="81 + 75"/>
    <s v="Yes"/>
    <s v=""/>
    <s v="Yes"/>
    <s v="Yes"/>
    <s v=""/>
    <s v=""/>
    <s v=""/>
    <s v=""/>
    <s v=""/>
    <s v=""/>
    <s v=""/>
    <s v=""/>
    <s v=""/>
    <s v=""/>
    <s v=""/>
    <s v=""/>
    <s v=""/>
    <s v="Current Week"/>
  </r>
  <r>
    <s v="Severe COVID-19 in a pregnant patient admitted to hospital in Wuhan"/>
    <s v="In December 2019, an outbreak of a novel coronavirus, severe acute respiratory syndrome coronavirus 2 (SARS‐CoV‐2) began in Wuhan, Hubei Province, China. This virus strain causes the respiratory illness coronavirus disease 2019 (COVID‐19). Despite significant research efforts in this field, there is limited data on COVID‐19 in pregnancy. This article presents a case of a pregnant woman from Wuhan infected with SARS‐CoV‐2, including her symptoms, pregnancy outcome, and treatment strategy."/>
    <s v="5/19/2020"/>
    <d v="2020-05-20T00:00:00"/>
    <s v="https://obgyn.onlinelibrary.wiley.com/doi/epdf/10.1002/ijgo.13232"/>
    <s v="https://obgyn.onlinelibrary.wiley.com/doi/epdf/10.1002/ijgo.13232"/>
    <x v="12"/>
    <x v="2"/>
    <s v="Yu Y, Fan C, Bian J, Shen Y."/>
    <s v="Int J Gynaecol Obstet"/>
    <n v="2020"/>
    <s v="Peer-reviewed"/>
    <s v="10.1002/ijgo.13232"/>
    <n v="0"/>
    <s v="Yes"/>
    <s v=""/>
    <s v=""/>
    <s v=""/>
    <x v="2"/>
    <n v="1"/>
    <s v="Yes"/>
    <s v=""/>
    <s v=""/>
    <s v="Yes"/>
    <s v="Yes"/>
    <s v=""/>
    <s v=""/>
    <s v=""/>
    <s v=""/>
    <s v=""/>
    <s v=""/>
    <s v=""/>
    <s v=""/>
    <s v=""/>
    <s v=""/>
    <s v=""/>
    <s v=""/>
    <s v="Current Week"/>
  </r>
  <r>
    <s v="Expert recommendations for the care of newborns of mothers with COVID-19"/>
    <s v="This article presents expert recommendations for assisting newborn children of mothers with suspected or diagnosed coronavirus disease 2019 &lt;/mac_aq&gt;(COVID-19). The consensus was developed by five experts with an average of 20 years of experience in neonatal intensive care working at a reference university hospital in Brazil for the care of pregnant women and newborns with suspected or confirmed COVID-19._x000a__x000a_Despite the lack of scientific evidence regarding the potential for viral transmission to their fetus in pregnant mothers diagnosed with or suspected of COVID-19, it is important to elaborate the lines of care by specialists from hospitals caring for suspected and confirmed COVID-19 cases to guide multidisciplinary teams and families diagnosed with the disease or involved in the care of pregnant women and newborns in this context. Multidisciplinary teams must be attentive to the signs and symptoms of COVID-19 so that decision-making is oriented and assertive for the management of the mother and newborn in both the hospital setting and at hospital discharge."/>
    <s v="5/15/2020"/>
    <d v="2020-05-20T00:00:00"/>
    <s v="https://www.scielo.br/scielo.php?script=sci_abstract&amp;pid=S1807-59322020000100411&amp;lng=en&amp;nrm=iso"/>
    <s v="https://www.scielo.br/scielo.php?script=sci_abstract&amp;pid=S1807-59322020000100411&amp;lng=en&amp;nrm=iso"/>
    <x v="27"/>
    <x v="6"/>
    <s v="Carvalho WB, Gibelli MABC, Krebs VLJ, Calil VMLT, Johnston C."/>
    <s v="Clinics (Sao Paulo)"/>
    <n v="2020"/>
    <s v="Peer-reviewed"/>
    <s v="10.6061/clinics/2020/e1932"/>
    <n v="0"/>
    <s v="Yes"/>
    <s v=""/>
    <s v=""/>
    <s v=""/>
    <x v="2"/>
    <s v="No"/>
    <s v=""/>
    <s v=""/>
    <s v=""/>
    <s v=""/>
    <s v="Yes"/>
    <s v=""/>
    <s v=""/>
    <s v=""/>
    <s v=""/>
    <s v=""/>
    <s v=""/>
    <s v=""/>
    <s v=""/>
    <s v=""/>
    <s v=""/>
    <s v=""/>
    <s v=""/>
    <s v="Current Week"/>
  </r>
  <r>
    <s v="The Role of Lung Ultrasound in Diagnosis and Follow-Up of Children With Coronavirus Disease 2019"/>
    <s v="N/A"/>
    <s v="N/A"/>
    <d v="2020-05-20T00:00:00"/>
    <s v="https://journals.lww.com/pccmjournal/Citation/9000/The_Role_of_Lung_Ultrasound_in_Diagnosis_and.98042.aspx"/>
    <s v="https://journals.lww.com/pccmjournal/Citation/9000/The_Role_of_Lung_Ultrasound_in_Diagnosis_and.98042.aspx"/>
    <x v="16"/>
    <x v="6"/>
    <s v="Musolino AM, Supino MC."/>
    <s v="Pediatr Crit Care Med"/>
    <n v="2020"/>
    <s v="Peer-reviewed"/>
    <s v="10.1097/PCC.0000000000002436"/>
    <n v="0"/>
    <s v=""/>
    <s v="Yes"/>
    <s v=""/>
    <s v=""/>
    <x v="1"/>
    <s v="No"/>
    <s v=""/>
    <s v=""/>
    <s v=""/>
    <s v=""/>
    <s v=""/>
    <s v="Yes"/>
    <s v="Yes"/>
    <s v=""/>
    <s v=""/>
    <s v=""/>
    <s v=""/>
    <s v=""/>
    <s v=""/>
    <s v=""/>
    <s v=""/>
    <s v=""/>
    <s v=""/>
    <s v="Current Week"/>
  </r>
  <r>
    <s v="Pediatric Life-Threatening Coronavirus Disease 2019 With Myocarditis"/>
    <s v="We report the case of a pediatric life-threatening coronavirus disease 2019 who presented as myocarditis with heart failure. Clinicians should be aware of this severe presentation of the disease in children, possibly linked to an exaggerated inflammatory host immune response to severe acute respiratory syndrome coronavirus 2."/>
    <s v="N/A"/>
    <d v="2020-05-20T00:00:00"/>
    <s v="https://journals.lww.com/pidj/Abstract/9000/Pediatric_Life_Threatening_Coronavirus_Disease.96160.aspx"/>
    <s v="https://journals.lww.com/pidj/Abstract/9000/Pediatric_Life_Threatening_Coronavirus_Disease.96160.aspx"/>
    <x v="28"/>
    <x v="2"/>
    <s v="Oberweis ML, Codreanu A, Boehm W, Olivier D, Pierron C, Tsobo C, Kohnen M, Abdelrahman TT, Nguyen NT, Wagner K, de la Fuente Garcia I."/>
    <s v="Pediatr Infect Dis J"/>
    <n v="2020"/>
    <s v="Peer-reviewed"/>
    <s v="10.1097/INF.0000000000002744"/>
    <n v="0"/>
    <s v=""/>
    <s v="Yes"/>
    <s v=""/>
    <s v=""/>
    <x v="1"/>
    <n v="1"/>
    <s v=""/>
    <s v=""/>
    <s v=""/>
    <s v=""/>
    <s v=""/>
    <s v="Yes"/>
    <s v="Yes"/>
    <s v=""/>
    <s v=""/>
    <s v=""/>
    <s v=""/>
    <s v=""/>
    <s v=""/>
    <s v=""/>
    <s v=""/>
    <s v=""/>
    <s v=""/>
    <s v="Current Week"/>
  </r>
  <r>
    <s v="Several neonates reported positive for COVID-19"/>
    <s v="N/A"/>
    <s v="5/19/2020"/>
    <d v="2020-05-20T00:00:00"/>
    <s v="https://www.tandfonline.com/doi/full/10.1080/23744235.2020.1762920"/>
    <s v="https://www.tandfonline.com/doi/full/10.1080/23744235.2020.1762920"/>
    <x v="2"/>
    <x v="2"/>
    <s v="Jones J, Jones S, Jones V."/>
    <s v="Infect Dis (Lond)"/>
    <n v="2020"/>
    <s v="Peer-reviewed"/>
    <s v="10.1080/23744235.2020.1762920"/>
    <n v="0"/>
    <s v="Yes"/>
    <s v=""/>
    <s v=""/>
    <s v=""/>
    <x v="0"/>
    <s v="13 neonates"/>
    <s v="Yes"/>
    <s v=""/>
    <s v=""/>
    <s v=""/>
    <s v=""/>
    <s v=""/>
    <s v=""/>
    <s v=""/>
    <s v=""/>
    <s v=""/>
    <s v=""/>
    <s v=""/>
    <s v=""/>
    <s v=""/>
    <s v=""/>
    <s v=""/>
    <s v=""/>
    <s v="Current Week"/>
  </r>
  <r>
    <s v="Are Children Most of the Submerged Part of SARS-CoV-2 Iceberg?"/>
    <s v="N/A"/>
    <s v="4/30/2020"/>
    <d v="2020-05-20T00:00:00"/>
    <s v="https://www.frontiersin.org/articles/10.3389/fped.2020.00213/full"/>
    <s v="https://www.frontiersin.org/articles/10.3389/fped.2020.00213/full"/>
    <x v="16"/>
    <x v="6"/>
    <s v="Passanisi S, Lombardo F, Salzano G, Pajno GB."/>
    <s v="Front Pediatr"/>
    <n v="2020"/>
    <s v="Peer-reviewed"/>
    <s v="10.3389/fped.2020.00213"/>
    <n v="0"/>
    <s v=""/>
    <s v="Yes"/>
    <s v=""/>
    <s v=""/>
    <x v="1"/>
    <s v="No"/>
    <s v=""/>
    <s v=""/>
    <s v=""/>
    <s v=""/>
    <s v=""/>
    <s v="Yes"/>
    <s v="Yes"/>
    <s v=""/>
    <s v=""/>
    <s v=""/>
    <s v=""/>
    <s v=""/>
    <s v=""/>
    <s v=""/>
    <s v=""/>
    <s v=""/>
    <s v=""/>
    <s v="Current Week"/>
  </r>
  <r>
    <s v="Current Scenario of COVID-19 in Pediatric Age Group and Physiology of Immune and Thymus response"/>
    <s v="COVID-19 pandemic caused by SARS-CoV-2, continues to manifest with severe acute respiratory syndrome among the adults, however, it offers a convincing indication of less severity and fatality in pediatric age group (0–18 years). The current trend suggests that children may get infected but are less symptomatic with less fatality, which is concordant to earlier epidemic outbreaks of SARS-CoV and MERS-CoV, in 2002 and 2012, respectively. According to the available data, children appear to be at lower risk for COVID-19, as adults constitute for maximum number of the confirmed cases (308,592) and deaths (13,069) as on 22nd March (https://www.worldometers.info/coronavirus). However, rapid publications and information of the adult patients with COVID-19 is in progress and published, on the contrary, almost no comprehensive data or discussion about the COVID-19 in children is available. Therefore, in this review, we outline the epidemiology, clinical symptoms, diagnosis, treatment, prevention, possible immune response and role of thymus in children to combat the COVID-19 outbreak."/>
    <s v="5/15/2020"/>
    <d v="2020-05-20T00:00:00"/>
    <s v="https://www.sciencedirect.com/science/article/pii/S1319562X20301923"/>
    <s v="https://www.sciencedirect.com/science/article/pii/S1319562X20301923"/>
    <x v="29"/>
    <x v="0"/>
    <s v="Rehman S, Majeed T, Azam Ansari M, Ali U, Sabit H, Al-Suhaimi EA."/>
    <s v="Saudi J Biol Sci"/>
    <n v="2020"/>
    <s v="Peer-reviewed"/>
    <s v="10.1016/j.sjbs.2020.05.024"/>
    <n v="0"/>
    <s v=""/>
    <s v="Yes"/>
    <s v=""/>
    <s v=""/>
    <x v="2"/>
    <s v="No"/>
    <s v=""/>
    <s v=""/>
    <s v=""/>
    <s v=""/>
    <s v=""/>
    <s v="Yes"/>
    <s v="Yes"/>
    <s v=""/>
    <s v=""/>
    <s v=""/>
    <s v=""/>
    <s v=""/>
    <s v=""/>
    <s v=""/>
    <s v=""/>
    <s v=""/>
    <s v=""/>
    <s v="Current Week"/>
  </r>
  <r>
    <s v="Prenatal Care Redesign: Creating Flexible Maternity Care Models Through Virtual Care"/>
    <s v="Each year, over 98% of the almost 4 million pregnant patients in the United States receive prenatal care—a crucial preventive service to improve outcomes for moms and babies. National guidelines currently recommend 12-14 in-person prenatal visits, a schedule unchanged since 1930. In scrutinizing the standard prenatal visit schedule, it quickly becomes clear that prenatal care is overdue for a redesign. We have strong evidence of the benefit of many prenatal services, like screening for gestational diabetes and maternal vaccination. Yet how to deliver these services is much less clear. Studies of prenatal services consistently demonstrate such care can be delivered in fewer than 14 visits, and that we do not need to provide all maternity services in person. Telemedicine has emerged as a promising care delivery option for patients seeking greater flexibility, and early trials leveraging virtual care and remote monitoring have shown positive maternal and fetal outcomes with high patient satisfaction._x000a_Our institution has worked for the past year on a new prenatal care pathway. Our initial work assessed the literature, elicited patient perspectives, and captured the insights of experts in patient-centered care delivery. Two key principles emerged to inform prenatal care redesign: 1) design care delivery around essential services, using in-person care for services that cannot be delivered remotely and offering video visits for other essential services; and 2) create flexible services for anticipatory guidance and psychosocial support that allow patients to tailor support to meet their needs through opt-in programs. The rise of COVID-19 prompted us to extend this early work and rapidly implement a redesigned prenatal care pathway. In this paper, we outline our experience rapidly transitioning prenatal care to a new model with 4 in-person visits, 1 ultrasound visit, and 4 virtual visits (the 4-1-4 prenatal plan). We then explore how lessons from this implementation can inform patient-centered prenatal care redesign during and beyond the COVID-19 pandemic."/>
    <s v="5/17/2020"/>
    <d v="2020-05-20T00:00:00"/>
    <s v="https://www.ajog.org/article/S0002-9378(20)30556-1/abstract"/>
    <s v="https://www.ajog.org/article/S0002-9378(20)30556-1/abstract"/>
    <x v="2"/>
    <x v="6"/>
    <s v="Peahl AF, Smith RD, Moniz MH."/>
    <s v="Am J Obstet Gynecol"/>
    <n v="2020"/>
    <s v="Peer-reviewed"/>
    <s v="10.1016/j.ajog.2020.05.029"/>
    <n v="0"/>
    <s v=""/>
    <s v=""/>
    <s v=""/>
    <s v="Yes"/>
    <x v="1"/>
    <s v="No"/>
    <s v=""/>
    <s v=""/>
    <s v=""/>
    <s v=""/>
    <s v=""/>
    <s v=""/>
    <s v=""/>
    <s v=""/>
    <s v=""/>
    <s v=""/>
    <s v=""/>
    <s v=""/>
    <s v="Yes"/>
    <s v=""/>
    <s v=""/>
    <s v=""/>
    <s v=""/>
    <s v="Current Week"/>
  </r>
  <r>
    <s v="The management of the outbreak of acral skin manifestations in asymptomatic children during COVID-19 era"/>
    <s v="N/A"/>
    <s v="5/18/2020"/>
    <d v="2020-05-20T00:00:00"/>
    <s v="https://onlinelibrary.wiley.com/doi/epdf/10.1111/dth.13617"/>
    <s v="https://onlinelibrary.wiley.com/doi/epdf/10.1111/dth.13617"/>
    <x v="16"/>
    <x v="2"/>
    <s v="Mastrolonardo M, Romita P, Bonifazi E, Giuffrida R, Lotti T, Foti C, Bonamonte D."/>
    <s v="Dermatol Ther"/>
    <n v="2020"/>
    <s v="Peer-reviewed"/>
    <s v="10.1111/dth.13617"/>
    <n v="0"/>
    <s v=""/>
    <s v="Yes"/>
    <s v=""/>
    <s v=""/>
    <x v="1"/>
    <s v="38 (only 2 are U5)"/>
    <s v=""/>
    <s v=""/>
    <s v=""/>
    <s v=""/>
    <s v=""/>
    <s v="Yes"/>
    <s v="Yes"/>
    <s v=""/>
    <s v=""/>
    <s v=""/>
    <s v=""/>
    <s v=""/>
    <s v=""/>
    <s v=""/>
    <s v=""/>
    <s v=""/>
    <s v=""/>
    <s v="Current Week"/>
  </r>
  <r>
    <s v="Fatal outcome of COVID-19 disease in a 5-month infant with comorbidities"/>
    <n v="0"/>
    <s v="5/16/2020"/>
    <d v="2020-05-20T00:00:00"/>
    <s v="https://www.revespcardiol.org/en-fatal-outcome-covid-19-disease-in-avance-S1885585720301729"/>
    <s v="https://www.revespcardiol.org/en-fatal-outcome-covid-19-disease-in-avance-S1885585720301729"/>
    <x v="13"/>
    <x v="2"/>
    <s v="Climent FJ, Calvo C, GarcÃ­a-Guereta L, RodrÃ­guez-Ãlvarez D, Buitrago NM, PÃ©rez-MartÃ­nez A."/>
    <s v="Rev Esp Cardiol (Engl Ed)"/>
    <n v="2020"/>
    <s v="Peer-reviewed"/>
    <s v="10.1016/j.rec.2020.04.011"/>
    <n v="0"/>
    <s v=""/>
    <s v="Yes"/>
    <s v=""/>
    <s v=""/>
    <x v="1"/>
    <s v="1, 5-MO infant"/>
    <s v=""/>
    <s v=""/>
    <s v=""/>
    <s v=""/>
    <s v=""/>
    <s v="Yes"/>
    <s v="Yes"/>
    <s v=""/>
    <s v=""/>
    <s v=""/>
    <s v=""/>
    <s v=""/>
    <s v=""/>
    <s v=""/>
    <s v=""/>
    <s v=""/>
    <s v=""/>
    <s v="Current Week"/>
  </r>
  <r>
    <s v="Specific Considerations for Pediatric, Fetal, and Congenital Heart Disease Patients and Echocardiography Service Providers during the 2019 Novel Coronavirus Outbreak: Council on Pediatric and Congenital Heart Disease Supplement to the Statement of the American Society of Echocardiography: Endorsed by the Society of Pediatric Echocardiography and the Fetal Heart Society"/>
    <s v="N/A"/>
    <s v="4/9/2020"/>
    <d v="1899-12-30T00:00:00"/>
    <s v="https://www.ncbi.nlm.nih.gov/pmc/articles/PMC7144602/"/>
    <s v="https://www.ncbi.nlm.nih.gov/pmc/articles/PMC7144602/"/>
    <x v="2"/>
    <x v="6"/>
    <s v="Barker P.C.A., Lewin M.B., Donofrio M.T., Altman C.A., Ensing G.J., Arya B., Swaminathan M."/>
    <n v="0"/>
    <n v="0"/>
    <s v="Peer-reviewed"/>
    <s v="10.1016/j.echo.2020.04.005"/>
    <n v="0"/>
    <s v=""/>
    <s v=""/>
    <s v=""/>
    <s v="Yes"/>
    <x v="1"/>
    <s v="No"/>
    <s v=""/>
    <s v=""/>
    <s v=""/>
    <s v=""/>
    <s v=""/>
    <s v=""/>
    <s v=""/>
    <s v=""/>
    <s v=""/>
    <s v=""/>
    <s v=""/>
    <s v=""/>
    <s v="Yes"/>
    <s v="Yes"/>
    <s v=""/>
    <s v=""/>
    <s v=""/>
    <s v="Current Week"/>
  </r>
  <r>
    <s v="Italian pediatric respiratory society recommendations on pediatric pulmonary function testing during COVID-19 pandemic"/>
    <s v="Background_x000a_Effective prevention and control strategies are mandatory to prevent SARS-CoV-2 infection._x000a__x000a_Main text_x000a_The Italian Pediatric Respiratory Society promotes a series of new recommendations that should be followed in pulmonary function testing laboratories during the COVID-19 pandemic._x000a__x000a_Conclusion_x000a_Pulmonary function testing should be performed in children with chronic lung disease only if it is needed to guide management and limited to the necessary tests, namely spirometry. When performed, strict infection control measures should be followed due to the potential risk of transmitting SARS-CoV-2."/>
    <s v="05/24/2020"/>
    <d v="2020-05-26T00:00:00"/>
    <s v="https://ijponline.biomedcentral.com/articles/10.1186/s13052-020-00829-0"/>
    <s v="https://ijponline.biomedcentral.com/articles/10.1186/s13052-020-00829-0"/>
    <x v="16"/>
    <x v="6"/>
    <s v="Bignamini E, Cazzato S, Cutrera R, Ferrante G, La Grutta S, Licari A, Lombardi E, Midulla F, Piacentini G, Pifferi M, Santamaria F, Tancredi G, Turchetta A; Italian Pediatric Respiratory Society (IPRS) Committee Members."/>
    <s v="Ital J Pediatr"/>
    <n v="2020"/>
    <s v="Peer-reviewed"/>
    <s v="10.1186/s13052-020-00829-0"/>
    <s v="English "/>
    <s v=""/>
    <s v="Yes"/>
    <s v=""/>
    <s v=""/>
    <x v="1"/>
    <s v="NA"/>
    <s v=""/>
    <s v=""/>
    <s v=""/>
    <s v=""/>
    <s v=""/>
    <s v=""/>
    <s v=""/>
    <s v=""/>
    <s v=""/>
    <s v=""/>
    <s v=""/>
    <s v=""/>
    <s v=""/>
    <s v=""/>
    <s v=""/>
    <s v=""/>
    <s v=""/>
    <s v="Current Week"/>
  </r>
  <r>
    <s v="Children of frontline COVID-19 warriors: Our observations"/>
    <s v="NA"/>
    <s v="05/21/2020"/>
    <d v="2020-05-24T00:00:00"/>
    <s v="https://www.sciencedirect.com/science/article/pii/S0022347620306120"/>
    <s v="https://www.sciencedirect.com/science/article/pii/S0022347620306120"/>
    <x v="6"/>
    <x v="6"/>
    <s v="Dubey S, Jana Dubey M, Ghosh R, Chatterjee S."/>
    <s v="J Pediatr"/>
    <n v="2020"/>
    <s v="Peer-reviewed"/>
    <s v="10.1016/j.jpeds.2020.05.026"/>
    <s v="English"/>
    <s v=""/>
    <s v="Yes"/>
    <s v=""/>
    <s v="Yes"/>
    <x v="2"/>
    <s v="NA"/>
    <s v=""/>
    <s v=""/>
    <s v=""/>
    <s v=""/>
    <s v=""/>
    <s v=""/>
    <s v=""/>
    <s v=""/>
    <s v=""/>
    <s v=""/>
    <s v=""/>
    <s v=""/>
    <s v=""/>
    <s v="Yes"/>
    <s v=""/>
    <s v=""/>
    <s v=""/>
    <s v="Current Week"/>
  </r>
  <r>
    <s v="Severe neutropenia in infants with severe acute respiratory syndrome caused by the novel coronavirus 2019 infection"/>
    <s v="NA"/>
    <s v="05/19/2020"/>
    <d v="2020-05-24T00:00:00"/>
    <s v="https://www.ncbi.nlm.nih.gov/pmc/articles/PMC7236669/"/>
    <s v="https://www.ncbi.nlm.nih.gov/pmc/articles/PMC7236669/"/>
    <x v="16"/>
    <x v="2"/>
    <s v="Venturini E, Palmas G, Montagnani C, Chiappini E, Citera F, Astorino V, Trapani S, Galli L."/>
    <s v="J Pediatr"/>
    <n v="2020"/>
    <s v="Peer-reviewed"/>
    <s v="10.1016/j.jpeds.2020.04.051"/>
    <s v="English "/>
    <s v=""/>
    <s v="Yes"/>
    <s v=""/>
    <s v=""/>
    <x v="1"/>
    <n v="2"/>
    <s v=""/>
    <s v=""/>
    <s v=""/>
    <s v=""/>
    <s v=""/>
    <s v="Yes"/>
    <s v="Yes"/>
    <s v="Yes"/>
    <s v=""/>
    <s v=""/>
    <s v=""/>
    <s v=""/>
    <s v=""/>
    <s v=""/>
    <s v=""/>
    <s v=""/>
    <s v="New alert!"/>
    <s v="Current Week"/>
  </r>
  <r>
    <s v="Clinical Characteristics of COVID-19 Infection in Newborns and Pediatrics: A Systematic Review"/>
    <s v="Introduction:_x000a_World Health Organization has declared COVID-19 a pandemic and a global health emergency. Thus, it is necessary to clearly characterize clinical manifestations and management of COVID-19 infection in children to provide accurate information for healthcare workers. Accordingly, the present study was designed to review articles published on clinical manifestations and characteristics of children and infants with COVID-19._x000a__x000a_Methods:_x000a_In this systematic review, medical databases including Cochrane Library, Web of Science, Embase, Scopus, SID, Medline, WHO and LitCovid were searched using English and Persian keywords including COVID-19, Pediatrics, Newborn, Coronavirus 2019, 2019-nCoV, SARS-CoV-2. Finally, data of 14 related articles were included in the study._x000a__x000a_Results:_x000a_A total of 2228 children, newborns and infants were studied. Clinical manifestation in children may be mild (72%), moderate (22%) or severe (6%), and the most common symptoms include dry cough (91%) and fever (96%). According to the included articles, two children had died, one of which was a 14-year-old boy and his exposure history and underlying disease were unclear, and the other was a male newborn with gestational age of 35 weeks and 5 days, birth weight of 2200, Apgar score of 8, 8 (1 min and 5 min) and his first symptom was increased heart rate. No differences were found between male and female children regarding infection with COVID-19._x000a__x000a_Conclusion:_x000a_Most pediatrics were infected with COVID-19 due to family cluster or history of close contact. Infected children have relatively milder clinical symptoms compared to infected adults. We should pay special attention to early diagnosis and early treatment in children infected with COVID-19."/>
    <s v="04/18/2020"/>
    <d v="2020-05-23T00:00:00"/>
    <s v="https://www.ncbi.nlm.nih.gov/pmc/articles/PMC7212072/"/>
    <s v="https://www.ncbi.nlm.nih.gov/pmc/articles/PMC7212072/"/>
    <x v="24"/>
    <x v="2"/>
    <s v="Panahi L, Amiri M, Pouy S."/>
    <s v="Arch Acad Emerg Med"/>
    <n v="2020"/>
    <s v="Peer-reviewed"/>
    <n v="0"/>
    <s v="English"/>
    <s v="Yes"/>
    <s v="Yes"/>
    <s v=""/>
    <s v=""/>
    <x v="3"/>
    <n v="2228"/>
    <s v="Yes"/>
    <s v="Yes"/>
    <s v=""/>
    <s v="Yes"/>
    <s v=""/>
    <s v="Yes"/>
    <s v="Yes"/>
    <s v="Yes"/>
    <s v=""/>
    <s v=""/>
    <s v=""/>
    <s v=""/>
    <s v=""/>
    <s v=""/>
    <s v=""/>
    <s v=""/>
    <s v=""/>
    <s v="Current Week"/>
  </r>
  <r>
    <s v="Effects of the Global COVID-19 Pandemic on Early Childhood Development: Short- and Long-Term Risks and Mitigating Program and Policy Actions"/>
    <s v="In just a matter of weeks, the COVID-19 pandemic has led to huge societal public health and economic challenges worldwide. The clinical effects of COVID-19 on young children are uncertain when compared with older age groups, with lower morbidity and mortality rates and no conclusive evidence supporting transmission during pregnancy, on the one hand, 1,2 but some emerging evidence of rising rates of child hyperinflammatory shock, on the other.3 Research on the effects of prior pandemics and disasters clearly indicates that there will be both immediate and long-term adverse consequences for many children, with particular risks faced during early childhood, when brain architecture is still rapidly developing and highly sensitive to environmental adversity"/>
    <s v="05/19/2020"/>
    <d v="2020-05-23T00:00:00"/>
    <s v="https://www.jpeds.com/article/S0022-3476(20)30606-5/fulltext"/>
    <s v="https://www.jpeds.com/article/S0022-3476(20)30606-5/fulltext"/>
    <x v="30"/>
    <x v="6"/>
    <s v="Yoshikawa H, Wuermli AJ, Britto PR, Dreyer B, Leckman JF, Lye SJ, Ponguta LA, Richter LM, Stein A."/>
    <s v="J Pediatr"/>
    <n v="2020"/>
    <s v="Peer-reviewed"/>
    <s v="10.1016/j.jpeds.2020.05.020"/>
    <s v="English"/>
    <s v=""/>
    <s v="Yes"/>
    <s v=""/>
    <s v="Yes"/>
    <x v="3"/>
    <s v="NA"/>
    <s v=""/>
    <s v=""/>
    <s v=""/>
    <s v=""/>
    <s v=""/>
    <s v=""/>
    <s v=""/>
    <s v=""/>
    <s v=""/>
    <s v=""/>
    <s v=""/>
    <s v=""/>
    <s v=""/>
    <s v="Yes"/>
    <s v=""/>
    <s v=""/>
    <s v=""/>
    <s v="Current Week"/>
  </r>
  <r>
    <s v="Efficacy, safety and cost-effectiveness of hydroxychloroquine in children with COVID-19: a call for evidence"/>
    <s v="NA"/>
    <s v="05/21/2020"/>
    <d v="2020-05-22T00:00:00"/>
    <s v="https://onlinelibrary.wiley.com/doi/epdf/10.1111/apa.15373"/>
    <s v="https://onlinelibrary.wiley.com/doi/epdf/10.1111/apa.15373"/>
    <x v="30"/>
    <x v="6"/>
    <s v="RodrÃ­guez-MartÃ­nez CE, Fernandes RM, Hawcutt DB, Sinha IP, Pacheco RL."/>
    <s v="Acta Paediatr"/>
    <n v="2020"/>
    <s v="Peer-reviewed"/>
    <s v="10.1111/apa.15373"/>
    <s v="English"/>
    <s v=""/>
    <s v=""/>
    <s v=""/>
    <s v=""/>
    <x v="3"/>
    <s v=""/>
    <s v=""/>
    <s v=""/>
    <s v=""/>
    <s v=""/>
    <s v=""/>
    <s v=""/>
    <s v=""/>
    <s v=""/>
    <s v=""/>
    <s v=""/>
    <s v=""/>
    <s v=""/>
    <s v=""/>
    <s v=""/>
    <s v=""/>
    <s v=""/>
    <s v=""/>
    <s v="Current Week"/>
  </r>
  <r>
    <s v="Risk and resilience in family well-being during the COVID-19 pandemic"/>
    <s v="The COVID-19 pandemic poses an acute threat to the well-being of children and families due to challenges related to social disruption such as financial insecurity, caregiving burden, and confinement-related stress (e.g., crowding, changes to structure, and routine). The consequences of these difficulties are likely to be longstanding, in part because of the ways in which contextual risk permeates the structures and processes of family systems. The current article draws from pertinent literature across topic areas of acute crises and long-term, cumulative risk to illustrate the multitude of ways in which the well-being of children and families may be at risk during COVID-19. The presented conceptual framework is based on systemic models of human development and family functioning and links social disruption due to COVID-19 to child adjustment through a cascading process involving caregiver well-being and family processes (i.e., organization, communication, and beliefs). An illustration of the centrality of family processes in buffering against risk in the context of COVID-19, as well as promoting resilience through shared family beliefs and close relationships, is provided. Finally, clinical and research implications are discussed."/>
    <s v="05/21/2021"/>
    <d v="2020-05-22T00:00:00"/>
    <s v="https://pubmed.ncbi.nlm.nih.gov/32437181/"/>
    <s v="https://pubmed.ncbi.nlm.nih.gov/32437181/"/>
    <x v="30"/>
    <x v="6"/>
    <s v="Prime H, Wade M, Browne DT."/>
    <s v="Am Psychol"/>
    <n v="2020"/>
    <s v="Peer-reviewed"/>
    <s v="10.1037/amp0000660"/>
    <s v="English"/>
    <s v=""/>
    <s v=""/>
    <s v=""/>
    <s v="Yes"/>
    <x v="3"/>
    <s v=""/>
    <s v=""/>
    <s v=""/>
    <s v=""/>
    <s v=""/>
    <s v=""/>
    <s v=""/>
    <s v=""/>
    <s v=""/>
    <s v=""/>
    <s v=""/>
    <s v=""/>
    <s v=""/>
    <s v=""/>
    <s v="Yes"/>
    <s v=""/>
    <s v=""/>
    <s v=""/>
    <s v="Current Week"/>
  </r>
  <r>
    <s v="Lack of viral transmission to preterm newborn from a COVID-19 positive breastfeeding mother at 11 days postpartum"/>
    <s v="NA"/>
    <s v="05/21/2022"/>
    <d v="2020-05-22T00:00:00"/>
    <s v="https://onlinelibrary.wiley.com/doi/10.1002/jmv.26037"/>
    <s v="https://onlinelibrary.wiley.com/doi/10.1002/jmv.26037"/>
    <x v="16"/>
    <x v="2"/>
    <s v="Perrone S, Giordano M, Meoli A, Deolmi M, Marinelli F, Messina G, Lugani P, Moretti S, Esposito S."/>
    <s v="J Med Virol"/>
    <n v="2020"/>
    <s v="Peer-reviewed"/>
    <s v="10.1002/jmv.26037"/>
    <s v="English"/>
    <s v="Yes"/>
    <s v=""/>
    <s v="Yes"/>
    <s v=""/>
    <x v="1"/>
    <n v="1"/>
    <s v="Yes"/>
    <s v=""/>
    <s v=""/>
    <s v="Yes"/>
    <s v="Yes"/>
    <s v=""/>
    <s v=""/>
    <s v=""/>
    <s v=""/>
    <s v=""/>
    <s v="Yes"/>
    <s v=""/>
    <s v=""/>
    <s v=""/>
    <s v=""/>
    <s v=""/>
    <s v="Breast feeding "/>
    <s v="Current Week"/>
  </r>
  <r>
    <s v="Clinical Implications of Universal Severe Acute Respiratory Syndrome Coronavirus 2 (SARS-CoV-2) Testing in Pregnancy"/>
    <s v="NA"/>
    <s v="05/19/2020"/>
    <d v="2020-05-21T00:00:00"/>
    <s v="https://journals.lww.com/greenjournal/Citation/9000/Clinical_Implications_of_Universal_Severe_Acute.97343.aspx"/>
    <s v="https://journals.lww.com/greenjournal/Citation/9000/Clinical_Implications_of_Universal_Severe_Acute.97343.aspx"/>
    <x v="2"/>
    <x v="2"/>
    <s v="Miller ES, Grobman WA, Sakowicz A, Rosati J, Peaceman AM."/>
    <s v="Obstet Gynecol"/>
    <n v="2020"/>
    <s v="Peer-reviewed"/>
    <s v="10.1097/AOG.0000000000003983"/>
    <s v="English"/>
    <s v="Yes"/>
    <s v=""/>
    <s v=""/>
    <s v=""/>
    <x v="1"/>
    <n v="23"/>
    <s v="Yes"/>
    <s v="Yes"/>
    <s v=""/>
    <s v=""/>
    <s v=""/>
    <s v=""/>
    <s v=""/>
    <s v=""/>
    <s v=""/>
    <s v=""/>
    <s v=""/>
    <s v=""/>
    <s v="Yes"/>
    <s v=""/>
    <s v=""/>
    <s v=""/>
    <s v=""/>
    <s v="Current Week"/>
  </r>
  <r>
    <s v="Where Have All the Fractures Gone? The Epidemiology of Pediatric Fractures During the COVID-19 Pandemic"/>
    <s v="Abstract_x000a_Background: _x000a_During the COVID-19 pandemic, public health measures to encourage social distancing have been implemented, including cancellation of school and organized sports. A resulting change in pediatric fracture epidemiology is expected. This study examines the impact of the COVID-19 pandemic on fracture incidence and characteristics._x000a__x000a_Methods: _x000a_This is a retrospective cohort study comparing acute fractures presenting to a single level I pediatric trauma hospital during the COVID-19 pandemic with fractures during a prepandemic period at the same institution. The “pandemic” cohort was gathered from March 15 to April 15, 2020 and compared with a “prepandemic” cohort from the same time window in 2018 and 2019._x000a__x000a_Results: _x000a_In total, 1745 patients presenting with acute fractures were included. There was a significant decrease in the incidence of fractures presenting to our practice during the pandemic (22.5±9.1/d vs. 9.6±5.1/d, P&lt;0.001). The presenting age for all fractures decreased during the pandemic (7.5±4.3 vs. 9.4±4.4 y, P&lt;0.001) because of decreased fracture burden among adolescents. There were also a decrease in the number of fractures requiring surgery (2.2±1.8/d vs. 0.8±0.8/d, P&lt;0.001). During the pandemic, there was an increase in the proportion of injuries occurring at home (57.8% vs. 32.5%, P&lt;0.001) or on bicycles (18.3% vs. 8.2%, P&lt;0.001), but a decrease in those related to sports (7.2% vs. 26.0%, P&lt;0.001) or playgrounds (5.2% vs. 9.0%, P&lt;0.001). There was no increase in time-to-presentation. Patients with distal radius torus fractures were more likely to receive a velcro splint during the pandemic (44.2% vs. 25.9%, P=0.010)._x000a__x000a_Conclusions: _x000a_Pediatric fracture volume has decreased 2.5-fold during the COVID-19 pandemic, partially because of cessation of organized sports and decreased playground use. In endemic regions, lower trauma volume may allow redeployment of orthopaedic surgeons and staff to other clinical arenas. Given the rising proportion of bicycling injuries, an emphasis on basic safety precautions could improve public health. An observed increase in the prescription of velcro splints for distal radius fractures highlights an opportunity for simplified patient care during the pandemic._x000a__x000a_Level of Evidence: _x000a_Level III."/>
    <s v="05/19/2020"/>
    <d v="2020-05-21T00:00:00"/>
    <s v="https://journals.lww.com/pedorthopaedics/Abstract/9000/Where_Have_All_the_Fractures_Gone__The.98338.aspx"/>
    <s v="https://journals.lww.com/pedorthopaedics/Abstract/9000/Where_Have_All_the_Fractures_Gone__The.98338.aspx"/>
    <x v="2"/>
    <x v="2"/>
    <s v="Bram JT, Johnson MA, Magee LC, Mehta NN, Fazal FZ, Baldwin KD, Riley J, Shah AS."/>
    <s v="J Pediatr Orthop"/>
    <n v="2020"/>
    <s v="Peer-reviewed"/>
    <s v="10.1097/BPO.0000000000001600"/>
    <s v="English"/>
    <s v=""/>
    <s v=""/>
    <s v=""/>
    <s v="Yes"/>
    <x v="1"/>
    <n v="1745"/>
    <s v=""/>
    <s v=""/>
    <s v=""/>
    <s v=""/>
    <s v=""/>
    <s v=""/>
    <s v=""/>
    <s v=""/>
    <s v=""/>
    <s v=""/>
    <s v=""/>
    <s v=""/>
    <s v=""/>
    <s v="Yes"/>
    <s v=""/>
    <s v=""/>
    <s v=""/>
    <s v="Current Week"/>
  </r>
  <r>
    <s v="The care of pregnant women during the COVID-19 pandemic - response of a large health system in metropolitan New York"/>
    <s v="Abstract_x000a_The rapid progression of the coronavirus disease 2019 (COVID-19) outbreak presented extraordinary challenges to the US health care system, particularly straining resources in hard hit areas such as the New York metropolitan region. As a result, major changes in the delivery of obstetrical care were urgently needed, while maintaining patient safety on our maternity units. As the largest health system in the region, with 10 hospitals providing obstetrical services, and delivering over 30,000 babies annually, we needed to respond to this crisis in an organized, deliberate fashion. Our hospital footprint for Obstetrics was dramatically reduced to make room for the rapidly increasing numbers of COVID-19 patients, and established guidelines were quickly modified to reduce potential staff and patient exposures. New communication strategies were developed to facilitate maternity care across our hospitals, with significantly limited resources in personnel, equipment, and space. The lessons learned from these unexpected challenges offered an opportunity to reassess the delivery of obstetrical care without compromising quality and safety. These lessons may well prove valuable after the peak of the crisis has passed."/>
    <s v="05/20/2020"/>
    <d v="2020-05-21T00:00:00"/>
    <s v="https://www.degruyter.com/view/journals/jpme/ahead-of-print/article-10.1515-jpm-2020-0175/article-10.1515-jpm-2020-0175.xml"/>
    <s v="https://www.degruyter.com/view/journals/jpme/ahead-of-print/article-10.1515-jpm-2020-0175/article-10.1515-jpm-2020-0175.xml"/>
    <x v="2"/>
    <x v="6"/>
    <s v="Rochelson B, Nimaroff M, Combs A, Schwartz B, Meirowitz N, Vohra N, Klein VR, Santandreu O, Kramer M, Mootabar N, Serur E, Spiryda L, Berlin S, Chervenak F."/>
    <s v="J Perinat Med"/>
    <n v="2020"/>
    <s v="Peer-reviewed"/>
    <s v="10.1515/jpm-2020-0175"/>
    <s v="English"/>
    <s v="Yes"/>
    <s v=""/>
    <s v=""/>
    <s v="Yes"/>
    <x v="1"/>
    <s v="NA"/>
    <s v=""/>
    <s v=""/>
    <s v=""/>
    <s v=""/>
    <s v=""/>
    <s v=""/>
    <s v=""/>
    <s v=""/>
    <s v=""/>
    <s v=""/>
    <s v=""/>
    <s v=""/>
    <s v="Yes"/>
    <s v=""/>
    <s v=""/>
    <s v=""/>
    <s v=""/>
    <s v="Current Week"/>
  </r>
  <r>
    <s v="Neonatal Coronavirus 2019 (COVID-19) Infection: A Case Report and Review of Literature"/>
    <s v="Coronavirus disease 2019 (COVID-19), caused by severe acute respiratory syndrome coronavirus 2 (SARS-CoV-2), has led to a global pandemic affecting 213 countries as of April 26, 2020. Although this disease is affecting all age groups, infants and children seem to be at a lower risk of severe infection, for reasons unknown at this time. We report a case of neonatal infection in New York, United States, and provide a review of the published cases. A 22-day-old, previously healthy, full-term neonate was hospitalized after presenting with a one-day history of fever and poor feeding. Routine neonatal sepsis evaluation was negative. SARS-CoV-2 polymerase chain reaction (PCR) testing was obtained, given rampant community transmission, which returned positive. There were no other laboratory or radiographic abnormalities. The infant recovered completely and was discharged home in two days once his feeding improved. The family was advised to self-quarantine to prevent the transmission of COVID-19. We believe that the mode of transmission was horizontal spread from his caregivers. This case highlights the milder presentation of COVID-19 in otherwise healthy, full-term neonates. COVID-19 must be considered in the evaluation of a febrile infant. Infants and children may play an important role in the transmission of COVID-19 in the community. Hence, with an understanding of the transmission patterns, parents and caregivers would be better equipped to limit the spread of the virus and protect the more vulnerable population"/>
    <s v="05/17/2020"/>
    <d v="2020-05-21T00:00:00"/>
    <s v="https://www.cureus.com/articles/32203-neonatal-coronavirus-2019-covid-19-infection-a-case-report-and-review-of-literature"/>
    <s v="https://www.cureus.com/articles/32203-neonatal-coronavirus-2019-covid-19-infection-a-case-report-and-review-of-literature"/>
    <x v="31"/>
    <x v="0"/>
    <s v="Dumpa V, Kamity R, Vinci AN, Noyola E, Noor A."/>
    <s v="Cureus"/>
    <n v="2020"/>
    <s v="Peer-reviewed"/>
    <s v="10.7759/cureus.8165"/>
    <s v="English"/>
    <s v="Yes"/>
    <s v=""/>
    <s v="Yes"/>
    <s v=""/>
    <x v="0"/>
    <n v="11"/>
    <s v="Yes"/>
    <s v="Yes"/>
    <s v="Yes"/>
    <s v="Yes"/>
    <s v="Yes"/>
    <s v=""/>
    <s v=""/>
    <s v=""/>
    <s v=""/>
    <s v=""/>
    <s v=""/>
    <s v=""/>
    <s v=""/>
    <s v=""/>
    <s v=""/>
    <s v=""/>
    <s v=""/>
    <s v="Current Week"/>
  </r>
  <r>
    <s v="Children are unlikely to be the main drivers of the COVID-19 pandemic - a systematic review"/>
    <s v="Abstract_x000a_Aim_x000a_Many countries have closed schools and kindergartens to minimise COVID‐19, but the role that children play in disease transmission is unclear._x000a__x000a_Methods_x000a_A systematic literature review of the MEDLINE and EMBASE databases and medRxiv/bioRxiv preprint servers to 11 May 2020 identified published and unpublished papers on COVID‐19 transmission by children._x000a__x000a_Results_x000a_We identified 700 scientific papers and letters and 47 full texts were studied in detail. Children accounted for a small fraction of COVID‐19 cases and mostly had social contacts with peers or parents, rather than older people at risk of severe disease. Data on viral loads were scarce, but indicated that children may have lower levels than adults, partly because they often have fewer symptoms, and this should decrease the transmission risk. Household transmission studies showed that children were rarely the index case and case studies suggested that children with COVID‐19 seldom caused outbreaks. However, it is highly likely that children can transmit the SARS‐COV‐2 virus, which causes COVID‐19, and even asymptomatic children can have viral loads._x000a__x000a_Conclusion_x000a_Children are unlikely to be the main drivers of the pandemic. Opening up schools and kindergartens is unlikely to impact COVID‐19 mortality rates in older people."/>
    <s v="05/19/2020"/>
    <d v="2020-05-21T00:00:00"/>
    <s v="https://onlinelibrary.wiley.com/doi/abs/10.1111/apa.15371"/>
    <s v="https://onlinelibrary.wiley.com/doi/abs/10.1111/apa.15371"/>
    <x v="31"/>
    <x v="0"/>
    <s v="Ludvigsson JF."/>
    <s v="Acta Paediatr"/>
    <n v="2020"/>
    <s v="Peer-reviewed"/>
    <s v="10.1111/apa.15371"/>
    <s v="English"/>
    <s v=""/>
    <s v="Yes"/>
    <s v=""/>
    <s v=""/>
    <x v="0"/>
    <s v="NA"/>
    <s v=""/>
    <s v=""/>
    <s v=""/>
    <s v=""/>
    <s v=""/>
    <s v="Yes"/>
    <s v="Yes"/>
    <s v="Yes"/>
    <s v=""/>
    <s v="Yes"/>
    <s v=""/>
    <s v=""/>
    <s v=""/>
    <s v=""/>
    <s v=""/>
    <s v=""/>
    <s v=""/>
    <s v="Current Week"/>
  </r>
  <r>
    <s v="Effects of coronavirus disease 2019 (COVID-19) on maternal, perinatal and neonatal outcomes: a systematic review"/>
    <s v="To perform a systematic review of available published literature on pregnancies affected_x000a_by COVID-19 to evaluate the effects of COVID-19 on maternal, perinatal and neonatal_x000a_outcomes._x000a_Methods_x000a_We performed a systematic review to evaluate the effects of COVID-19 on pregnancy,_x000a_perinatal and neonatal outcomes. We conducted a comprehensive literature search_x000a_using PubMed, EMBASE, Cochrane library, China National Knowledge Infrastructure_x000a_Database and Wan Fang Data until April 20, 2020 (studies were identified through_x000a_PubMed alert after April 20, 2020). For the research strategy, combinations of the_x000a_following keywords and MeSH terms were used: SARS-CoV-2, COVID-19, coronavirus_x000a_disease 2019, pregnancy, gestation, maternal, mothers, vertical transmission,_x000a_maternal-fetal transmission, intrauterine transmission, neonates, infant, delivery._x000a_Eligibility criteria included laboratory-confirmed and/or clinically diagnosed COVID-19,_x000a_patient was pregnant on admission, availability of clinical characteristics, including_x000a_maternal, perinatal or neonatal outcomes. Exclusion criteria were unpublished reports,_x000a_unspecified date and location of the study or suspicion of duplicate reporting, and_x000a_unreported maternal or perinatal outcomes. No language restrictions were applied._x000a_Results_x000a_We identified several case-reports and case-series but only 19 studies, including a total_x000a_of 266 pregnant women with COVID-19, met eligibility criteria and were finally included_x000a_in the review. In the combined data from seven case-series, the maternal age ranged_x000a_from 20 to 41 years and the gestational age on admission ranged from 5 to 41 weeks._x000a_The most common symptoms at presentation were fever, cough, dyspnea/shortness of_x000a_breath and fatigue. The rate of severe pneumonia was relatively low, with the majority of_x000a_the cases requiring intensive care unit admission. Almost all cases from the case-series_x000a_had positive computer tomography chest findings. There were six and 22 cases that had nucleic-acid testing in vaginal mucus and breast milk samples, respectively, which were_x000a_negative for SARS-CoV-2. Only a few cases had spontaneous miscarriage or abortion._x000a_177 cases had delivered, of which the majority by Cesarean section. The gestational_x000a_age at delivery ranged from 28 to 41 weeks. Apgar scores at 1 and 5 minutes ranged_x000a_from 7 to 10 and 8 to 10, respectively. A few neonates had birthweight less than 2500_x000a_grams and over one-third of cases were transferred to neonatal intensive care unit._x000a_There was one case each of neonatal asphyxia and neonatal death. There were 113_x000a_neonates that had nucleic-acid testing in throat swab, which was negative for_x000a_SARS-CoV-2. From the case-reports, two maternal deaths among pregnant women_x000a_with COVID-19 were reported._x000a_Conclusions_x000a_The clinical characteristics of pregnant women with COVID-19 are similar to those of_x000a_nonpregnant adults with COVID-19. Currently, there is no evidence that pregnant_x000a_women with COVID-19 are more prone to develop severe pneumonia, in comparison to_x000a_nonpregnant patients. The subject of vertical transmission of SARS-CoV-2 remains_x000a_controversial and more data is needed to investigate this possibility. Most importantly, in_x000a_order to collect meaningful pregnancy and perinatal outcome data, we urge researchers_x000a_and investigators to reference previously published cases in their publications and to_x000a_record such reporting when the data of a case is being entered into a registry or several_x000a_registries."/>
    <s v="05/19/2020"/>
    <d v="2020-05-21T00:00:00"/>
    <s v="https://www.medrxiv.org/content/10.1101/2020.05.02.20088484v1.full.pdf"/>
    <s v="https://www.medrxiv.org/content/10.1101/2020.05.02.20088484v1.full.pdf"/>
    <x v="31"/>
    <x v="0"/>
    <s v="Juan J, Gil MM, Rong Z, Zhang Y, Yang H, Poon LC."/>
    <s v="Ultrasound Obstet Gynecol"/>
    <n v="2020"/>
    <s v="Peer-reviewed"/>
    <s v="10.1002/uog.22088"/>
    <s v="English"/>
    <s v="Yes"/>
    <s v="Yes"/>
    <s v="Yes"/>
    <s v="Yes"/>
    <x v="0"/>
    <n v="266"/>
    <s v="Yes"/>
    <s v="Yes"/>
    <s v=""/>
    <s v="Yes"/>
    <s v="Yes"/>
    <s v="Yes"/>
    <s v="Yes"/>
    <s v="Yes"/>
    <s v=""/>
    <s v="Yes"/>
    <s v=""/>
    <s v="Yes"/>
    <s v="Yes"/>
    <s v="Yes"/>
    <s v=""/>
    <s v=""/>
    <s v=""/>
    <s v="Current Week"/>
  </r>
  <r>
    <s v="Keeping up with the information explosion: a surge in consumption of data on pediatric SARS-CoV-2 infection by pediatric emergency physicians"/>
    <s v="PEM-Database.org is an unaffiliated, not-for-profit website, dedicated to the field’s advancement of pediatric emergency medicine. PEM-Database published the first early access pediatric-related SARS-CoV-2 articles on March 13th, two days following the World Health Organization’s declaration of a global pandemic. Over the following 2 weeks, the number of PEM-Database entries increased dramatically. This surge expresses interest by pediatric emergency medicine physicians in data on pediatric SARS-CoV-2 infection."/>
    <s v="05/19/2020"/>
    <d v="2020-05-21T00:00:00"/>
    <s v="https://intjem.biomedcentral.com/articles/10.1186/s12245-020-00285-x"/>
    <s v="https://intjem.biomedcentral.com/articles/10.1186/s12245-020-00285-x"/>
    <x v="32"/>
    <x v="2"/>
    <s v="Feldman O, Boukai A, Shavit I."/>
    <s v="Int J Emerg Med"/>
    <n v="2020"/>
    <s v="Peer-reviewed"/>
    <s v="10.1186/s12245-020-00285-x"/>
    <s v="English"/>
    <s v=""/>
    <s v=""/>
    <s v=""/>
    <s v="Yes"/>
    <x v="2"/>
    <s v="NA"/>
    <s v=""/>
    <s v=""/>
    <s v=""/>
    <s v=""/>
    <s v=""/>
    <s v=""/>
    <s v=""/>
    <s v=""/>
    <s v=""/>
    <s v=""/>
    <s v=""/>
    <s v=""/>
    <s v=""/>
    <s v="Yes"/>
    <s v=""/>
    <s v=""/>
    <s v=""/>
    <s v="Current Week"/>
  </r>
  <r>
    <s v="COVID-19 and Nutrition: The Need for Initiatives to Promote Healthy Eating and Prevent Obesity in Childhood"/>
    <s v="NA"/>
    <s v="05/19/2020"/>
    <d v="2020-05-21T00:00:00"/>
    <s v="https://www.liebertpub.com/doi/10.1089/chi.2020.0121"/>
    <s v="https://www.liebertpub.com/doi/10.1089/chi.2020.0121"/>
    <x v="27"/>
    <x v="6"/>
    <s v="Ribeiro KDDS, Garcia LRS, Dametto JFDS, AssunÃ§Ã£o DGF, Maciel BLL."/>
    <s v="Child Obes"/>
    <n v="2020"/>
    <s v="Peer-reviewed"/>
    <s v="10.1089/chi.2020.0121"/>
    <s v="English"/>
    <s v=""/>
    <s v=""/>
    <s v=""/>
    <s v="Yes"/>
    <x v="2"/>
    <s v="NA"/>
    <s v=""/>
    <s v=""/>
    <s v=""/>
    <s v=""/>
    <s v=""/>
    <s v=""/>
    <s v=""/>
    <s v=""/>
    <s v=""/>
    <s v=""/>
    <s v=""/>
    <s v=""/>
    <s v=""/>
    <s v="Yes"/>
    <s v=""/>
    <s v=""/>
    <s v=""/>
    <s v="Current Week"/>
  </r>
  <r>
    <s v="Maternal Fetal Surgery During the COVID-19 Pandemic"/>
    <s v="na"/>
    <s v="05/18/2020"/>
    <d v="2020-05-20T00:00:00"/>
    <s v="https://www.sciencedirect.com/science/article/pii/S2589933320300884"/>
    <s v="https://www.sciencedirect.com/science/article/pii/S2589933320300884"/>
    <x v="2"/>
    <x v="6"/>
    <s v="Crombleholme TM, Moise KJ Jr."/>
    <s v="Am J Obstet Gynecol MFM"/>
    <n v="2020"/>
    <s v="Peer-reviewed"/>
    <s v="10.1016/j.ajogmf.2020.100144"/>
    <s v="English"/>
    <s v="Yes"/>
    <s v=""/>
    <s v=""/>
    <s v=""/>
    <x v="1"/>
    <s v="NA"/>
    <s v=""/>
    <s v=""/>
    <s v=""/>
    <s v=""/>
    <s v="Yes"/>
    <s v=""/>
    <s v=""/>
    <s v=""/>
    <s v=""/>
    <s v=""/>
    <s v=""/>
    <s v=""/>
    <s v=""/>
    <s v=""/>
    <s v=""/>
    <s v=""/>
    <s v=""/>
    <s v="Current Week"/>
  </r>
  <r>
    <s v="COVID-19 Antibody Testing in Pregnancy"/>
    <s v="NA"/>
    <s v="05/18/2020"/>
    <d v="2020-05-20T00:00:00"/>
    <s v="https://www.sciencedirect.com/science/article/pii/S2589933320300860"/>
    <s v="https://www.sciencedirect.com/science/article/pii/S2589933320300860"/>
    <x v="16"/>
    <x v="6"/>
    <s v="Zullo F, Di Mascio D, Saccone G."/>
    <s v="Am J Obstet Gynecol MFM"/>
    <n v="2020"/>
    <s v="Peer-reviewed"/>
    <s v="10.1016/j.ajogmf.2020.100142"/>
    <s v="English"/>
    <s v="Yes"/>
    <s v=""/>
    <s v=""/>
    <s v=""/>
    <x v="1"/>
    <s v="NA"/>
    <s v=""/>
    <s v="Yes"/>
    <s v=""/>
    <s v=""/>
    <s v=""/>
    <s v=""/>
    <s v=""/>
    <s v=""/>
    <s v=""/>
    <s v=""/>
    <s v=""/>
    <s v=""/>
    <s v=""/>
    <s v=""/>
    <s v=""/>
    <s v=""/>
    <s v="Diagnostics "/>
    <s v="Current Week"/>
  </r>
  <r>
    <s v="The Impact of the Current SARS-CoV-2 Pandemic on Neonatal Care"/>
    <s v="NA"/>
    <s v="04/30/2020"/>
    <d v="2020-05-20T00:00:00"/>
    <s v="https://www.frontiersin.org/articles/10.3389/fped.2020.00247/full"/>
    <s v="https://www.frontiersin.org/articles/10.3389/fped.2020.00247/full"/>
    <x v="30"/>
    <x v="6"/>
    <s v="Arnaez J, Montes MT, Herranz-Rubia N, Garcia-Alix A."/>
    <s v="Front Pediatr"/>
    <n v="2020"/>
    <s v="Peer-reviewed"/>
    <s v="10.3389/fped.2020.00247"/>
    <s v="English"/>
    <s v=""/>
    <s v=""/>
    <s v=""/>
    <s v="Yes"/>
    <x v="3"/>
    <s v="NA"/>
    <s v=""/>
    <s v=""/>
    <s v=""/>
    <s v=""/>
    <s v=""/>
    <s v=""/>
    <s v=""/>
    <s v=""/>
    <s v=""/>
    <s v=""/>
    <s v=""/>
    <s v=""/>
    <s v="Yes"/>
    <s v=""/>
    <s v=""/>
    <s v=""/>
    <s v=""/>
    <s v="Current Week"/>
  </r>
  <r>
    <s v="Evidence and possible mechanisms of rare maternal-fetal transmission of SARS-CoV-2"/>
    <s v="While SARS-CoV-2 infection has spread rapidly worldwide, data remains scarce about the natural history of infection in pregnant women and the risk of mother-to-fetal transmission. Current data indicates that viral RNA levels in maternal blood are low and there is no evidence of placental infection with SARS-CoV-2. Published reports to date suggest that perinatal transmission of SARSCoV- 2 can occur but is rare. Among 179 newborns tested for SARS-CoV2 at birth from mothers with COVID-19, transmission was suspected in 8 cases, 5 with positive nasopharyngeal SARS-CoV-2 RT-PCR and 3 with SARS-CoV-2 IgM. However, these cases arise from maternal infection close to childbirth and there are no information about exposition during first or second trimester of pregnancy. Welldesigned prospective cohort studies with rigorous judgement criteria are needed to determine the incidence and risk factors for perinatal transmission of SARS-CoV-2."/>
    <s v="05/14/2020"/>
    <d v="2020-05-20T00:00:00"/>
    <s v="https://www.sciencedirect.com/science/article/pii/S138665322030189X"/>
    <s v="https://www.sciencedirect.com/science/article/pii/S138665322030189X"/>
    <x v="31"/>
    <x v="0"/>
    <s v="Egloff C, Vauloup-Fellous C, Picone O, Mandelbrot L, Roques P."/>
    <s v="J Clin Virol"/>
    <n v="2020"/>
    <s v="Peer-reviewed"/>
    <s v="10.1016/j.jcv.2020.104447"/>
    <s v="English"/>
    <s v=""/>
    <s v=""/>
    <s v="Yes"/>
    <s v=""/>
    <x v="0"/>
    <n v="8"/>
    <s v=""/>
    <s v=""/>
    <s v=""/>
    <s v=""/>
    <s v=""/>
    <s v=""/>
    <s v=""/>
    <s v=""/>
    <s v=""/>
    <s v=""/>
    <s v="Yes"/>
    <s v="Yes"/>
    <s v=""/>
    <s v=""/>
    <s v=""/>
    <s v=""/>
    <s v=""/>
    <s v="Current Week"/>
  </r>
  <r>
    <s v="Prolonged viral persistence in COVID-19 second trimester pregnant patient"/>
    <s v="NA"/>
    <s v="05/18/2020"/>
    <d v="2020-05-20T00:00:00"/>
    <s v="https://www.ejog.org/article/S0301-2115(20)30313-4/abstract"/>
    <s v="https://www.ejog.org/article/S0301-2115(20)30313-4/abstract"/>
    <x v="33"/>
    <x v="2"/>
    <s v="Panichaya P, Thaweerat W, Uthaisan J."/>
    <s v="Eur J Obstet Gynecol Reprod Biol"/>
    <n v="2020"/>
    <s v="Peer-reviewed"/>
    <s v="10.1016/j.ejogrb.2020.05.030"/>
    <s v="English"/>
    <s v="Yes"/>
    <s v=""/>
    <s v=""/>
    <s v=""/>
    <x v="2"/>
    <n v="1"/>
    <s v="Yes"/>
    <s v=""/>
    <s v=""/>
    <s v="Yes"/>
    <s v="Yes"/>
    <s v=""/>
    <s v=""/>
    <s v=""/>
    <s v=""/>
    <s v=""/>
    <s v=""/>
    <s v=""/>
    <s v=""/>
    <s v=""/>
    <s v=""/>
    <s v=""/>
    <s v=""/>
    <s v="Current Week"/>
  </r>
  <r>
    <s v="SARS-CoV-2 infection in very preterm pregnancy: experiences from two cases"/>
    <s v="NA"/>
    <s v="05/15/2020"/>
    <d v="2020-05-20T00:00:00"/>
    <s v="https://www.ncbi.nlm.nih.gov/pmc/articles/PMC7227538/"/>
    <s v="https://www.ncbi.nlm.nih.gov/pmc/articles/PMC7227538/"/>
    <x v="4"/>
    <x v="2"/>
    <s v="Cooke WR, Billett A, Gleeson S, Jacques A, Place K, Siddall J, Walden A, Soulsby K."/>
    <s v="Eur J Obstet Gynecol Reprod Biol"/>
    <n v="2020"/>
    <s v="Peer-reviewed"/>
    <s v="10.1016/j.ejogrb.2020.05.025"/>
    <s v="English"/>
    <s v="Yes"/>
    <s v=""/>
    <s v=""/>
    <s v=""/>
    <x v="1"/>
    <n v="2"/>
    <s v="Yes"/>
    <s v=""/>
    <s v=""/>
    <s v="Yes"/>
    <s v="Yes"/>
    <s v=""/>
    <s v=""/>
    <s v=""/>
    <s v=""/>
    <s v=""/>
    <s v=""/>
    <s v=""/>
    <s v=""/>
    <s v=""/>
    <s v=""/>
    <s v=""/>
    <s v=""/>
    <s v="Current Week"/>
  </r>
  <r>
    <s v="[Recommendations on cardiopulmonary resuscitation in patients with suspected or confirmed SARS-CoV-2 infection (COVID-19). Executive summary]"/>
    <s v="Abstract_x000a_The SARS-CoV-2 pandemic has created new scenarios that require modifications to the usual cardiopulmonary resuscitation protocols. The current clinical guidelines on the management of cardiorespiratory arrest do not include recommendations for situations that apply to this context. Therefore, the National Cardiopulmonary Resuscitation Plan of the Spanish Society of Intensive and Critical Care Medicine and Coronary Units (SEMICYUC), in collaboration with the Spanish Group of Pediatric and Neonatal CPR and with the Teaching Life Support in Primary Care program of the Spanish Society of Family and Community Medicine (SEMFyC), have written these recommendations, which are divided into five parts that address the main aspects for each healthcare setting. This article consists of an executive summary of them."/>
    <s v="05/20/2020"/>
    <d v="2020-05-20T00:00:00"/>
    <s v="https://clinowl.com/recommendations-on-cardiopulmonary-resuscitation-in-patients-with-suspected-or-confirmed-sars-cov-2-infection-covid-19-executive-summary/"/>
    <s v="https://clinowl.com/recommendations-on-cardiopulmonary-resuscitation-in-patients-with-suspected-or-confirmed-sars-cov-2-infection-covid-19-executive-summary/"/>
    <x v="13"/>
    <x v="6"/>
    <s v="Yago MÃR, Mayayo IA, LÃ³pez RG, Nieves Parias Ãngel M, Miranda AP, Aracil MC, Fuentes EC, NÃºÃ±ez AR, MartÃ­nez IM, Cid JL, Sarrato GZ, MacÃ­as CC, HernÃ¡ndez-Tejedor A."/>
    <s v="Med Intensiva"/>
    <n v="2020"/>
    <s v="Peer-reviewed"/>
    <s v="10.1016/j.medin.2020.05.004"/>
    <s v="English"/>
    <s v=""/>
    <s v="Yes"/>
    <s v=""/>
    <s v=""/>
    <x v="1"/>
    <s v="NA"/>
    <s v=""/>
    <s v=""/>
    <s v=""/>
    <s v=""/>
    <s v=""/>
    <s v=""/>
    <s v=""/>
    <s v=""/>
    <s v=""/>
    <s v="Yes"/>
    <s v=""/>
    <s v=""/>
    <s v=""/>
    <s v=""/>
    <s v=""/>
    <s v=""/>
    <s v=""/>
    <s v="Current Week"/>
  </r>
  <r>
    <s v="Incidence of COVID-19 in a cohort of adult and paediatric patients with rheumatic diseases treated with targeted biologic and synthetic disease-modifying anti-rheumatic drugs"/>
    <s v="OBJECTIVES_x000a_To investigate the incidence of COVID-19 in a cohort of adult and paediatric patients with rheumatic diseases receiving targeted biologic and synthetic disease modifying anti-rheumatic drugs (tDMARDs) and to explore the possible effect of these treatments in the clinical expression of COVID-19._x000a__x000a_METHODS_x000a_A cross-sectional study comprising of a telephone survey and electronic health records review was performed including all adult and paediatric patients with rheumatic diseases treated with tDMARDs in a large rheumatology tertiary centre in Barcelona, Spain. Demographics, disease activity, COVID-19 related symptoms and contact history data were obtained from the start of the 2020 pandemic. Cumulative incidence of confirmed cases (SARS-CoV-2 positive PCR test) was compared to the population estimates for the same city districts from a governmental COVID-19 health database. Suspected cases were defined following WHO criteria and compared to those without compatible symptoms._x000a__x000a_RESULTS_x000a_959 patients with rheumatic diseases treated with tDMARDs were included. We identified 11 confirmed SARS-CoV-2 positive cases in the adult cohort and no confirmed positive cases in the paediatric cohort. COVID-19 incidence rates of the rheumatic patient cohort were very similar to that of the general population [(0.48% (95% CI 0.09 to 8.65%)] and [0.58% (95% CI 5.62 to 5.99%)], respectively. We found significant differences in tDMARDs proportions between the suspected and non-suspected cases (p=0.002)._x000a__x000a_CONCLUSION_x000a_Adult and paediatric patients with rheumatic diseases on tDMARDs do not seem to present a higher risk of COVID-19 or a more severe disease outcome when compared to general population."/>
    <s v="05/16/2020"/>
    <d v="2020-05-20T00:00:00"/>
    <s v="https://www.ncbi.nlm.nih.gov/pmc/articles/PMC7229730/"/>
    <s v="https://www.ncbi.nlm.nih.gov/pmc/articles/PMC7229730/"/>
    <x v="13"/>
    <x v="2"/>
    <s v="Michelena X, Borrell H, LÃ³pez-Corbeto M, LÃ³pez-Lasanta M, Moreno E, Pascual-Pastor M, Erra A, Serrat M, Espartal E, AntÃ³n S, AÃ±ez GA, CaparrÃ³s-Ruiz R, Pluma A, Trallero-AraguÃ¡s E, BarcelÃ³-Bru M, Almirall M, De AgustÃ­n JJ, LladÃ³s J, JuliÃ  A, Marsal S."/>
    <s v="Semin Arthritis Rheum"/>
    <n v="2020"/>
    <s v="Peer-reviewed"/>
    <s v="10.1016/j.semarthrit.2020.05.001"/>
    <s v="English"/>
    <s v=""/>
    <s v="Yes"/>
    <s v=""/>
    <s v=""/>
    <x v="1"/>
    <s v=""/>
    <s v=""/>
    <s v=""/>
    <s v=""/>
    <s v=""/>
    <s v=""/>
    <s v=""/>
    <s v="Yes"/>
    <s v="Yes"/>
    <s v=""/>
    <s v=""/>
    <s v=""/>
    <s v=""/>
    <s v=""/>
    <s v=""/>
    <s v=""/>
    <s v=""/>
    <s v=""/>
    <s v="Current Week"/>
  </r>
  <r>
    <s v="Lessons from Hurricane Katrina for predicting the indirect health consequences of the COVID-19 pandemic"/>
    <s v="Beyond their immediate effects on mortality, disasters have widespread, indirect impacts on mental and physical well-being by exposing survivors to stress and potential trauma. Identifying the disaster-related stressors that predict health adversity will help officials prepare for the coronavirus disease 2019 (COVID-19) pandemic. Using data from a prospective study of young, low-income mothers who survived Hurricane Katrina, we find that bereavement, fearing for loved ones’ well-being, and lacking access to medical care and medications predict adverse mental and physical health 1 y postdisaster, and some effects persist 12 y later. Adjusting for preexisting health and socioeconomic conditions attenuates, but does not eliminate, these associations. The findings, while drawn from a demographically unique sample, suggest that, to mitigate the indirect effects of COVID-19, lapses in medical care and medication use must be minimized, and public health resources should be directed to those with preexisting medical conditions, their social networks, and the bereaved."/>
    <s v="05/18/2020"/>
    <d v="2020-05-20T00:00:00"/>
    <s v="https://www.pnas.org/content/early/2020/05/14/2006706117"/>
    <s v="https://www.pnas.org/content/early/2020/05/14/2006706117"/>
    <x v="2"/>
    <x v="7"/>
    <s v="Raker EJ, Zacher M, Lowe SR."/>
    <s v="Proc Natl Acad Sci U S A"/>
    <n v="2020"/>
    <s v="Peer-reviewed"/>
    <s v="10.1073/pnas.2006706117"/>
    <s v="English"/>
    <s v=""/>
    <s v=""/>
    <s v=""/>
    <s v="Yes"/>
    <x v="1"/>
    <s v=""/>
    <s v=""/>
    <s v=""/>
    <s v=""/>
    <s v=""/>
    <s v=""/>
    <s v=""/>
    <s v=""/>
    <s v=""/>
    <s v=""/>
    <s v=""/>
    <s v=""/>
    <s v=""/>
    <s v=""/>
    <s v="Yes"/>
    <s v=""/>
    <s v=""/>
    <s v=""/>
    <s v="Current Week"/>
  </r>
  <r>
    <s v="Storm, typhoon, cyclone or hurricane in patients with COVID-19? Beware of the same storm that has a different origin"/>
    <s v="Some of the articles being published during the severe acute respiratory syndrome–coronavirus (SARS-CoV)-2 pandemic highlight a link between severe forms of coronavirus disease 2019 (COVID-19) and the so-called cytokine storm, also with increased ferritin levels. However, this scenario is more complex than initially thought due to the heterogeneity of hyperinflammation. Some patients with coronavirus 2019 disease (COVID-19) develop a fully blown secondary haemophagocytic lymphohistiocytosis (sHLH), whereas others, despite a consistent release of pro-inflammatory cytokines, do not fulfil sHLH criteria but still show some features resembling the phenotype of the hyperferritinemic syndrome. Despite the final event (the cytokine storm) is shared by various conditions leading to sHLH, the aetiology, either infectious, autoimmune or neoplastic, accounts for the differences in the various phases of this process. Moreover, the evidence of a hyperinflammatory microenvironment provided the rationale to employ immunomodulating agents for therapeutic purposes in severe COVID-19. This viewpoint aims at discussing the pitfalls and issues to be considered with regard to the use of immunomodulating agents in COVID-19, such as timing of treatment based on the viral load and the extent of cytokine/ferritin overexpression. Furthermore, it encompasses recent findings in the paediatric field about a novel multisystem inflammatory disease resembling toxic shock syndrome and atypical Kawasaki disease observed in children with proven SARS-CoV2 infection. Finally, it includes arguments in favour of adding COVID-19 to the spectrum of the recently defined ‘hyperferritinemic syndrome’, which already includes adult-onset Still’s disease, macrophage activation syndrome, septic shock and catastrophic anti-phospholipid syndrome."/>
    <s v="05/18/2020"/>
    <d v="2020-05-20T00:00:00"/>
    <s v="https://rmdopen.bmj.com/content/6/1/e001295"/>
    <s v="https://rmdopen.bmj.com/content/6/1/e001295"/>
    <x v="30"/>
    <x v="6"/>
    <s v="Alunno A, Carubbi F, RodrÃ­guez-Carrio J."/>
    <s v="RMD Open"/>
    <n v="2020"/>
    <s v="Peer-reviewed"/>
    <s v="10.1136/rmdopen-2020-001295"/>
    <s v="English"/>
    <s v=""/>
    <s v="Yes"/>
    <s v=""/>
    <s v=""/>
    <x v="3"/>
    <s v="NA"/>
    <s v=""/>
    <s v=""/>
    <s v=""/>
    <s v=""/>
    <s v=""/>
    <s v=""/>
    <s v="Yes"/>
    <s v=""/>
    <s v="Yes"/>
    <s v=""/>
    <s v=""/>
    <s v=""/>
    <s v=""/>
    <s v=""/>
    <s v=""/>
    <s v=""/>
    <s v=""/>
    <s v="Current Week"/>
  </r>
  <r>
    <s v="Chest CT imaging characteristics of COVID-19 pneumonia in preschool children: a retrospective study"/>
    <s v="Background_x000a_Recently, the World Health Organization has declared the coronavirus disease 2019 (COVID-19) outbreak a public health emergency of international concern. So far, however, limited data are available for children. Therefore, we aimed to investigate the clinical and chest CT imaging characteristics of COVID-19 in preschool children._x000a__x000a_Methods_x000a_From January 26, 2020 to February 20, 2020, the clinical and initial chest CT imaging data of eight preschool children with laboratory-confirmed COVID-19 from two hospitals were retrospectively collected. The chest CT imaging characteristics, including the distribution, shape, and density of lesions, and the pleural effusion, pleural changes, and enlarged lymph nodes were evaluated._x000a__x000a_Results_x000a_Two cases (25%) were classified as mild type, and they showed no obvious abnormal CT findings or minimal pleural thickening on the right side. Five cases (62.5%) were classified as moderate type. Among these patients, one case showed consolidation located in the subpleural region of the right upper lobe, with thickening in the adjacent pleura; one case showed multiple consolidation and ground-glass opacities with blurry margins; one case displayed bronchial pneumonia-like changes in the left upper lobe; and two cases displayed asthmatic bronchitis-like changes. One case (12.5%) was classified as critical type and showed bronchial pneumonia-like changes in the bilateral lungs, presenting blurred and messy bilateral lung markings and multiple patchy shadows scattered along the lung markings with blurry margins._x000a__x000a_Conclusions_x000a_The chest CT findings of COVID-19 in preschool children are atypical and various. Accurate diagnosis requires a comprehensive evaluation of epidemiological, clinical, laboratory and CT imaging data."/>
    <s v="05/18/2020"/>
    <d v="2020-05-20T00:00:00"/>
    <s v="https://bmcpediatr.biomedcentral.com/articles/10.1186/s12887-020-02140-7"/>
    <s v="https://bmcpediatr.biomedcentral.com/articles/10.1186/s12887-020-02140-7"/>
    <x v="12"/>
    <x v="2"/>
    <s v="Li Y, Cao J, Zhang X, Liu G, Wu X, Wu B."/>
    <s v="BMC Pediatr"/>
    <n v="2020"/>
    <s v="Peer-reviewed"/>
    <s v="10.1186/s12887-020-02140-7"/>
    <s v="English"/>
    <s v=""/>
    <s v="Yes"/>
    <s v=""/>
    <s v=""/>
    <x v="2"/>
    <n v="8"/>
    <s v=""/>
    <s v=""/>
    <s v=""/>
    <s v=""/>
    <s v=""/>
    <s v="Yes"/>
    <s v="Yes"/>
    <s v="Yes"/>
    <s v=""/>
    <s v="Yes"/>
    <s v=""/>
    <s v=""/>
    <s v=""/>
    <s v=""/>
    <s v=""/>
    <s v=""/>
    <s v=""/>
    <s v="Current Week"/>
  </r>
  <r>
    <s v="Intubation precautions in a pediatric patient with severe COVID-19"/>
    <s v="We present the case of a child diagnosed with COVID-19 soon after open-heart surgery who required an urgent second surgery. The patient suffered from severe COVID-19 disease. The utility of preoperative COVID-19 testing, determination of recovery by an array of inflammatory markers and perioperative management are described."/>
    <s v="05/18/2020"/>
    <d v="1899-12-30T00:00:00"/>
    <s v="https://www.ncbi.nlm.nih.gov/pmc/articles/PMC7233244/"/>
    <s v="https://www.ncbi.nlm.nih.gov/pmc/articles/PMC7233244/"/>
    <x v="2"/>
    <x v="2"/>
    <s v="Shaw R., Tighe N., Odegard K.C., Alexander P., Emani S., Yuki K."/>
    <n v="0"/>
    <n v="0"/>
    <s v="Peer-reviewed"/>
    <s v="10.1016/j.epsc.2020.101495"/>
    <s v="English"/>
    <s v=""/>
    <s v="Yes"/>
    <s v=""/>
    <s v=""/>
    <x v="1"/>
    <n v="1"/>
    <s v=""/>
    <s v=""/>
    <s v=""/>
    <s v=""/>
    <s v=""/>
    <s v=""/>
    <s v="Yes"/>
    <s v=""/>
    <s v="Yes"/>
    <s v="Yes"/>
    <s v=""/>
    <s v=""/>
    <s v=""/>
    <s v=""/>
    <s v=""/>
    <s v=""/>
    <s v=""/>
    <s v="Current Week"/>
  </r>
  <r>
    <s v="Children are protected against SARS-CoV-2 infection"/>
    <s v="na"/>
    <s v="05/20/2020"/>
    <d v="1899-12-30T00:00:00"/>
    <s v="https://www.ncbi.nlm.nih.gov/pmc/articles/PMC7237367/"/>
    <s v="https://www.ncbi.nlm.nih.gov/pmc/articles/PMC7237367/"/>
    <x v="7"/>
    <x v="2"/>
    <s v="Dimeglio C., Mansuy J.-M., Charpentier S., Claudet I., Izopet J."/>
    <n v="0"/>
    <n v="0"/>
    <s v="Peer-reviewed"/>
    <s v="10.1016/j.jcv.2020.104451"/>
    <s v="English"/>
    <s v=""/>
    <s v="Yes"/>
    <s v=""/>
    <s v=""/>
    <x v="1"/>
    <n v="811"/>
    <s v=""/>
    <s v=""/>
    <s v=""/>
    <s v=""/>
    <s v=""/>
    <s v=""/>
    <s v="Yes"/>
    <s v="Yes"/>
    <s v="Yes"/>
    <s v=""/>
    <s v=""/>
    <s v=""/>
    <s v=""/>
    <s v=""/>
    <s v=""/>
    <s v=""/>
    <s v=""/>
    <s v="Current Week"/>
  </r>
  <r>
    <s v="Children and the COVID-19 transition: Psychological reflections and suggestions on adapting to the emergency"/>
    <s v="The current period of transition due to COVID-19 emergency may negatively affect the psychological functioning of children and require resources aimed at supporting post-transition adaptation. Few contributions exist which specifically focus on what to do in such circumstances in order to assist the mental health of both children and parents. It seems therefore critical to provide strategies, which support the adjustment of children during the pre-existing and post-transition periods. Furthermore, screening projects are required in order to identify those children with increased levels of emotional and behavioural issues, beyond the COVID-19 transition, in order to plan specific interventions."/>
    <s v="Not mentioned"/>
    <d v="1899-12-30T00:00:00"/>
    <s v="file:///C:/Users/wberi/Downloads/2020-02-02-Muratori-Ciacchini.pdf"/>
    <s v="file:///C:/Users/wberi/Downloads/2020-02-02-Muratori-Ciacchini.pdf"/>
    <x v="30"/>
    <x v="6"/>
    <s v="Muratori P., Ciacchini R."/>
    <n v="0"/>
    <n v="0"/>
    <s v="Peer-reviewed"/>
    <s v="10.36131/CN20200219"/>
    <s v="English"/>
    <s v=""/>
    <s v=""/>
    <s v=""/>
    <s v="Yes"/>
    <x v="3"/>
    <s v="NA "/>
    <s v=""/>
    <s v=""/>
    <s v=""/>
    <s v=""/>
    <s v=""/>
    <s v=""/>
    <s v=""/>
    <s v=""/>
    <s v=""/>
    <s v=""/>
    <s v=""/>
    <s v=""/>
    <s v=""/>
    <s v="Yes"/>
    <s v=""/>
    <s v=""/>
    <s v=""/>
    <s v="Current Week"/>
  </r>
  <r>
    <s v="[Clinical features of coronavirus disease 2019 in children aged &lt;18 years in Jiangxi, China: an analysis of 23 cases]"/>
    <s v="Objective: To study the clinical features of coronavirus disease 2019 (COVID-19) in children aged &lt;18 years._x000a__x000a_Methods: A retrospective analysis was performed from the medical data of 23 children, aged from 3 months to 17 years and 8 months, who were diagnosed with COVID-19 in Jiangxi, China from January 21 to February 29, 2020._x000a__x000a_Results: Of the 23 children with COVID-19, 17 had family aggregation. Three children (13%) had asymptomatic infection, 6 (26%) had mild type, and 14 (61%) had common type. Among these 23 children, 16 (70%) had fever, 11 (48%) had cough, 8 (35%) had fever and cough, and 8 (35%) had wet rales in the lungs. The period from disease onset or the first nucleic acid-positive detection of SARS-CoV-2 to the virus nucleic acid negative conversion was 6-24 days (median 12 days). Of the 23 children, 3 had a reduction in total leukocyte count, 2 had a reduction in lymphocytes, 2 had an increase in C-reactive protein, and 2 had an increase in D-dimer. Abnormal pulmonary CT findings were observed in 12 children, among whom 9 had patchy ground-glass opacities in both lungs. All 23 children received antiviral therapy and were recovered._x000a__x000a_Conclusions: COVID-19 in children aged &lt;18 years often occurs with family aggregation, with no specific clinical manifestation and laboratory examination results. Most of these children have mild symptoms and a good prognosis. Epidemiological history is of particular importance in the diagnosis of COVID-19 in children aged &lt;18 years."/>
    <s v="May 2020"/>
    <d v="2020-05-22T00:00:00"/>
    <s v="http://www.zgddek.com/EN/abstract/abstract24997.shtml"/>
    <s v="http://www.zgddek.com/EN/abstract/abstract24997.shtml"/>
    <x v="12"/>
    <x v="2"/>
    <s v="Wu HP, Li BF, Chen X, Hu HZ, Jiang SA, Cheng H, Hu XH, Tang JX, Zhong FC, Zeng LW, Yu W, Yuan Y, Wu XF, Li YP, Zheng ZL, Pan TB, Wu ZX, Yuan JF, Chen Q."/>
    <s v="Zhongguo Dang Dai Er Ke Za Zhi"/>
    <n v="2020"/>
    <s v="Peer-reviewed"/>
    <n v="0"/>
    <s v="Chinese"/>
    <s v=""/>
    <s v="Yes"/>
    <s v=""/>
    <s v=""/>
    <x v="2"/>
    <s v=""/>
    <s v=""/>
    <s v=""/>
    <s v=""/>
    <s v=""/>
    <s v=""/>
    <s v=""/>
    <s v=""/>
    <s v=""/>
    <s v=""/>
    <s v=""/>
    <s v=""/>
    <s v=""/>
    <s v=""/>
    <s v=""/>
    <s v=""/>
    <s v=""/>
    <s v=""/>
    <s v="Current Week"/>
  </r>
  <r>
    <s v="[CURRENT KNOWLEDGE ON COVID-19 IN CHILDREN - CAUTIOUS OPTIMISM]"/>
    <s v="The recent outbreak of COVID-19 which began in Wuhan, China in December 2019 and rapidly spread worldwide evolving into a pandemic, poses a global health emergency. As of mid-April over 2 million people have been infected with over 145 thousand casualties. The disease is more severe in the older population, whereas in children lower infection rates and milder symptoms are more common. Severe symptoms in the pediatric population, although uncommon, have been reported mainly in infants younger than 1 year of age. Perinatal transmission is infrequent and associated with a relatively mild illness in the newborn."/>
    <s v="May 2020"/>
    <d v="2020-05-21T00:00:00"/>
    <s v="https://pubmed.ncbi.nlm.nih.gov/32431118/"/>
    <s v="https://pubmed.ncbi.nlm.nih.gov/32431118/"/>
    <x v="22"/>
    <x v="0"/>
    <s v="Somekh I, Somech R."/>
    <s v="Harefuah"/>
    <n v="2020"/>
    <s v="Peer-reviewed"/>
    <n v="0"/>
    <s v="Hebrew"/>
    <s v=""/>
    <s v="Yes"/>
    <s v=""/>
    <s v=""/>
    <x v="1"/>
    <s v=""/>
    <s v=""/>
    <s v=""/>
    <s v=""/>
    <s v=""/>
    <s v=""/>
    <s v=""/>
    <s v=""/>
    <s v=""/>
    <s v=""/>
    <s v=""/>
    <s v=""/>
    <s v=""/>
    <s v=""/>
    <s v=""/>
    <s v=""/>
    <s v=""/>
    <s v=""/>
    <s v="Current Week"/>
  </r>
  <r>
    <s v="[RECOMMENDATIONS AND PRACTICAL MANAGEMENT OF PREGNANT WOMEN WITH COVID-19: A SCOPING REVIEW]"/>
    <s v="Aim: To compile recommendations and evidence on the practical management of pregnant women with COVIC-19 in order to clarify standards of obstetric care in the face of this new disease._x000a__x000a_Methods: Scoping review based on literaature searches in national and international health science databases (Pubmed/Medline, Biblioteca virtual en salud (BVS), Scielo, COCHRANE and CUIDEN) and websites, and additionally by a &quot;snowball&quot; system. MeSH terms were used: &quot;COVID-19&quot;, &quot;Pregnancy&quot;, &quot;Delivery, Obstetric&quot; &quot;Pregnant Women&quot; and &quot;Maternal&quot;. As limits in the search Spanish and English languages were selected. No limits were established in relation to the year of publication or type of article._x000a__x000a_Results: A total of 49 documents and articles were detected, of which 27 were analyzed, 18 were used, and 9 were discarded because they did not contain practical recommendations. The recommendations were grouped into 9 subjects: Prevention of infection in pregnant women, Prevention of infection in health care personnel attending pregnant women, Form of presentation and severity in pregnant women, Maternal-fetal transmission (vertical and perinatal), Maternal-fetal control of the pregnant woman infected with COVID-19, Control of the severely pregnant woman with COVID-19, Treatment of the pregnant woman with COVID-19, Management and route of termination of labor, Neonatal outcomes in women with COVID-19 and Breastfeeding._x000a__x000a_Conclusions: Lack of strong evidence to support many of the recommendations for pregnant women with COVID-19, as they are based on previous experience with SARS-CoV and MERS-CoV infections. Further studies are needed to confirm the appropriateness of many of the recommendations and guidelines for action in the specific case of pregnant women and COVIC-19."/>
    <s v="5/18/20"/>
    <d v="2020-05-20T00:00:00"/>
    <s v="https://doi.org/10.1016/j.enfcli.2020.05.009"/>
    <s v="https://doi.org/10.1016/j.enfcli.2020.05.009"/>
    <x v="13"/>
    <x v="0"/>
    <s v="Torre HG, RodrÃ­guez-RodrÃ­guez R, MartÃ­nez AM."/>
    <s v="Enferm Clin"/>
    <n v="2020"/>
    <s v="Peer-reviewed"/>
    <s v="10.1016/j.enfcli.2020.05.009"/>
    <s v="Spanish"/>
    <s v="Yes"/>
    <s v=""/>
    <s v="Yes"/>
    <s v=""/>
    <x v="1"/>
    <s v=""/>
    <s v=""/>
    <s v=""/>
    <s v=""/>
    <s v=""/>
    <s v=""/>
    <s v=""/>
    <s v=""/>
    <s v=""/>
    <s v=""/>
    <s v=""/>
    <s v=""/>
    <s v=""/>
    <s v=""/>
    <s v=""/>
    <s v=""/>
    <s v=""/>
    <s v=""/>
    <s v="Current Week"/>
  </r>
  <r>
    <s v="[Application of pulmonary ultrasound in the diagnosis of COVID-19 pneumonia in neonates]"/>
    <s v="Objective: To investigate the application of pulmonary ultrasound in the diagnosis of neonatal COVID-19. Methods: In this retrospective study, the clinical data of 5 infants, who were admitted to the Department of Neonatology in Wuhan Children's Hospital from 31(st) January to 25(th) February 2020, were collected. Bedsides pulmondary ultrasound was conducted on admission, during the hospitalization, and before discharge, the result were compared with the chest X-ray or CT done at the same time. Results: Among the 5 cases who aged 1-18 days, 3 were male. The main clinical manifestations were respiratory and gastrointestinal symptoms. The pulmonary ultrasonography on admission showed abnormal pleural line and pulmonary edema of different severity in all 5 cases, presented as increase and fusion of B-line, and pulmonary interstitial syndrome; among them, one case also had a small-range consolidation. The chest CT on admission showed no obvious parenchymal infiltration in 2 cases, small strip or patchy high-density shadow in 2 cases, and ground glass change in one case. The re-examination of ultrosound during the hospitalization and at discharge showed improvement in all cases and were consistent with the chest X-ray taken at the same time. Conclusions: The main changes on the pulmonary ultrasonography in neonates with COVID-19 pneumonia are increase and fusion of B-line, abnormal pleural line, and alveolar interstitial syndrome, and may coexist with small range of pulmonary consolidation. The sensitivity of pulmonary ultrasound is higher than that of chest X-ray and CT in the diagnosis of pulmonary edema, and could be used in monitoring and evaluation of the disease."/>
    <s v="5/2/20"/>
    <d v="2020-05-13T00:00:00"/>
    <s v="https://pubmed.ncbi.nlm.nih.gov/32392948/"/>
    <s v="https://pubmed.ncbi.nlm.nih.gov/32392948/"/>
    <x v="12"/>
    <x v="2"/>
    <s v="Feng XY, Tao XW, Zeng LK, Wang WQ, Li G."/>
    <s v="Zhonghua Er Ke Za Zhi"/>
    <n v="2020"/>
    <s v="Peer-reviewed"/>
    <s v="10.3760/cma.j.cn112140-20200228-00154"/>
    <s v="Chinese"/>
    <s v="Yes"/>
    <s v=""/>
    <s v=""/>
    <s v=""/>
    <x v="2"/>
    <s v=""/>
    <s v=""/>
    <s v=""/>
    <s v=""/>
    <s v=""/>
    <s v=""/>
    <s v=""/>
    <s v=""/>
    <s v=""/>
    <s v=""/>
    <s v=""/>
    <s v=""/>
    <s v=""/>
    <s v=""/>
    <s v=""/>
    <s v=""/>
    <s v=""/>
    <s v=""/>
    <s v="Current Week"/>
  </r>
  <r>
    <s v="[Pregnant women complicated with COVID-19: a clinical analysis of 3 cases]"/>
    <s v="Objective: To analyze the clinical characteristics and pregnancy outcomes of pregnant women complicated with coronavirus disease 2019 (COVID-19)._x000a__x000a_Methods: The clinical data of 3 pregnant women with COVID-19 admitted to the First Affiliated Hospital of Zhejiang University School of Medicine from January 19 to February 10, 2020 were retrospectively analyzed._x000a__x000a_Results: There was one case in the first-trimester pregnancy (case 1), one in the second-trimester pregnancy (case 2) and one in third-trimester pregnancy (case 3). Cough, fever, fatigue, lung imaging changes were the main manifestations. The white cell count, lymphocyte percentage had no significantly changes in case 1 and case 3, while the levels of C-reactive protein (CRP), erythrocyte sedimentation rate (ESR), IL-6 and IL-10 elevated. The lymphocyte count and lymphocyte percentage decreased and the inflammatory indicators significantly increased in case 2. All patients were treated with antiviral, antitussive, oxygen inhalation; case 3 received glucocorticoids, case 2 with severe illness received glucocorticoids and additionally gamma globulin. All three cases were cured and discharged. Case 1 with early pregnancy chose to terminate pregnancy after discharge; case 2 chose to continue pregnancy without obstetric complications; and case 3 had cesarean section delivery due to abnormal fetal heart monitoring._x000a__x000a_Conclusions: The report shows that COVID-19 in pregnancy women could be cured with active treatment, and the maternal and fetal outcomes can be satisfactory."/>
    <s v="5/25/20"/>
    <d v="2020-05-12T00:00:00"/>
    <s v="https://pubmed.ncbi.nlm.nih.gov/32391671/?from_single_result=%5BPregnant+women+complicated+with+COVID-19%3A+a+clinical+analysis+of+3+cases%5D&amp;expanded_search_query=%5BPregnant+women+complicated+with+COVID-19%3A+a+clinical+analysis+of+3+cases%5D"/>
    <s v="https://pubmed.ncbi.nlm.nih.gov/32391671/?from_single_result=%5BPregnant+women+complicated+with+COVID-19%3A+a+clinical+analysis+of+3+cases%5D&amp;expanded_search_query=%5BPregnant+women+complicated+with+COVID-19%3A+a+clinical+analysis+of+3+cases%5D"/>
    <x v="12"/>
    <x v="2"/>
    <s v="Chen X, Li Y, Wang J, Cai H, Cao H, Sheng J."/>
    <s v="Zhejiang Da Xue Xue Bao Yi Xue Ban"/>
    <n v="2020"/>
    <s v="Peer-reviewed"/>
    <n v="0"/>
    <s v="Chinese"/>
    <s v="Yes"/>
    <s v=""/>
    <s v=""/>
    <s v=""/>
    <x v="2"/>
    <s v=""/>
    <s v=""/>
    <s v=""/>
    <s v=""/>
    <s v=""/>
    <s v=""/>
    <s v=""/>
    <s v=""/>
    <s v=""/>
    <s v=""/>
    <s v=""/>
    <s v=""/>
    <s v=""/>
    <s v=""/>
    <s v=""/>
    <s v=""/>
    <s v=""/>
    <s v=""/>
    <s v="Current Week"/>
  </r>
  <r>
    <s v="[Maternal and neonatal consequences of coronavirus COVID-19 infection during pregnancy: a scoping review]"/>
    <s v="Background: Coronavirus disease 2019 (COVID-19) is a new pathology, declared a public health emergency by the World Health Organization, which can have negative consequences for pregnant women and their newborns. The aim of this study was to explore the available knowledge on the consequences of developing COVI-19 in pregnant women and their neonates._x000a__x000a_Methods: Scoping Review, in which the search for articles was conducted using DeCS (&quot;pregnancy&quot;, &quot;coronavirus&quot;, &quot;health&quot;) and MeSH (&quot;pregnan*&quot;, &quot;pregnant women&quot;, &quot;coronavirus&quot;), linking the terms with the Boolean AND operator. Databases used were Web of Science, Scopus, BVS, Scielo and CUIDEN. In addition, the PRISMA methodology was applied._x000a__x000a_Results: Ten studies were identified that assessed maternal and neonatal health after maternal COVID-19 infection. Pregnant women seem to had no serious symptoms. Neonates appeared to be affected to a greater extent. A death was reported in a premature newborn whose mother had COVID-19 pneumonia. There did not appear to be vertical transmission from mother to child. Nevertheless, this information was not conclusive._x000a__x000a_Conclusions: COVID-19 appears to be more benign with pregnant women than with their neonates."/>
    <s v="4/17/20"/>
    <d v="2020-05-09T00:00:00"/>
    <s v="https://pubmed.ncbi.nlm.nih.gov/32382001/?from_single_result=%5BMaternal+and+neonatal+consequences+of+coronavirus+COVID-19+infection+during+pregnancy%3A+a+scoping+review%5D&amp;expanded_search_query=%5BMaternal+and+neonatal+consequences+of+coronavirus+COVID-19+infection+during+pregnancy%3A+a+scoping+review%5D"/>
    <e v="#VALUE!"/>
    <x v="13"/>
    <x v="0"/>
    <s v="Caparros-Gonzalez RA."/>
    <s v="Rev Esp Salud Publica"/>
    <n v="2020"/>
    <s v="Peer-reviewed"/>
    <n v="0"/>
    <n v="0"/>
    <s v="Yes"/>
    <s v=""/>
    <s v=""/>
    <s v=""/>
    <x v="1"/>
    <s v=""/>
    <s v=""/>
    <s v=""/>
    <s v=""/>
    <s v=""/>
    <s v=""/>
    <s v=""/>
    <s v=""/>
    <s v=""/>
    <s v=""/>
    <s v=""/>
    <s v=""/>
    <s v=""/>
    <s v=""/>
    <s v=""/>
    <s v=""/>
    <s v=""/>
    <s v=""/>
    <s v="Current Week"/>
  </r>
  <r>
    <s v="Screening for COVID-19 at childbirth: does it deliver?"/>
    <s v="None Available"/>
    <s v="5/25/20"/>
    <d v="2020-05-26T00:00:00"/>
    <s v="https://doi.org/10.1002/uog.22099"/>
    <s v="https://doi.org/10.1002/uog.22099"/>
    <x v="28"/>
    <x v="2"/>
    <s v="Ceulemans D, Thijs I, Schreurs A, Vercammen J, Lannoo L, Deprest J, Richter J, De Catte L, Devlieger R."/>
    <s v="Ultrasound Obstet Gynecol"/>
    <n v="2020"/>
    <s v="Peer-reviewed"/>
    <s v="10.1002/uog.22099"/>
    <n v="0"/>
    <s v="Yes"/>
    <s v=""/>
    <s v=""/>
    <s v=""/>
    <x v="1"/>
    <s v="13 positive out of 470 screened (473 women delivered)"/>
    <s v="Yes"/>
    <s v=""/>
    <s v=""/>
    <s v=""/>
    <s v=""/>
    <s v=""/>
    <s v=""/>
    <s v=""/>
    <s v=""/>
    <s v=""/>
    <s v=""/>
    <s v=""/>
    <s v=""/>
    <s v=""/>
    <s v=""/>
    <s v=""/>
    <s v=""/>
    <s v="Current Week"/>
  </r>
  <r>
    <s v="COVID-19 during pregnancy: Potential risk for neurodevelopmental disorders in neonates?"/>
    <s v="None Available"/>
    <s v="5/11/20"/>
    <d v="2020-05-26T00:00:00"/>
    <s v="https://doi.org/10.1016/j.ejogrb.2020.05.015"/>
    <s v="https://doi.org/10.1016/j.ejogrb.2020.05.015"/>
    <x v="0"/>
    <x v="6"/>
    <s v="Martins-Filho PR, Tanajura DM, Santos HP Jr, Santos VS."/>
    <s v="Eur J Obstet Gynecol Reprod Biol"/>
    <n v="2020"/>
    <s v="Peer-reviewed"/>
    <s v="10.1016/j.ejogrb.2020.05.015"/>
    <n v="0"/>
    <s v="Yes"/>
    <s v=""/>
    <s v=""/>
    <s v=""/>
    <x v="0"/>
    <s v=""/>
    <s v=""/>
    <s v=""/>
    <s v=""/>
    <s v=""/>
    <s v=""/>
    <s v=""/>
    <s v=""/>
    <s v=""/>
    <s v=""/>
    <s v=""/>
    <s v=""/>
    <s v=""/>
    <s v=""/>
    <s v=""/>
    <s v=""/>
    <s v=""/>
    <s v=""/>
    <s v="Current Week"/>
  </r>
  <r>
    <s v="Anticipating the impact of the COVID-19 pandemic on TB patients and TB control programmes"/>
    <s v="The COVID-19 pandemic has currently overtaken every other health issue throughout the world. There are numerous ways in which this will impact existing public health issues. Here we reflect on the interactions between COVID-19 and tuberculosis (TB), which still ranks as the leading cause of death from a single infectious disease globally. There may be grave consequences for existing and undiagnosed TB patients globally, particularly in low and middle income countries (LMICs) where TB is endemic and health services poorly equipped. TB control programmes will be strained due to diversion of resources, and an inevitable loss of health system focus, such that some activities cannot or will not be prioritised. This is likely to lead to a reduction in quality of TB care and worse outcomes. Further, TB patients often have underlying co-morbidities and lung damage that may make them prone to more severe COVID-19. The symptoms of TB and COVID-19 can be similar, with for example cough and fever. Not only can this create diagnostic confusion, but it could worsen the stigmatization of TB patients especially in LMICs, given the fear of COVID-19. Children with TB are a vulnerable group especially likely to suffer as part of the &quot;collateral damage&quot;. There will be a confounding of symptoms and epidemiological data through co-infection, as happens already with TB-HIV, and this will require unpicking. Lessons for COVID-19 could be learned from the vast experience of running global TB control programmes, while the astonishingly rapid and relatively well co-ordinated response to COVID-19 demonstrates how existing programmes could be significantly improved."/>
    <s v="5/23/20"/>
    <d v="2020-05-25T00:00:00"/>
    <s v="https://doi.org/10.1186/s12941-020-00363-1"/>
    <s v="https://doi.org/10.1186/s12941-020-00363-1"/>
    <x v="31"/>
    <x v="0"/>
    <s v="Togun T, Kampmann B, Stoker NG, Lipman M."/>
    <s v="Ann Clin Microbiol Antimicrob"/>
    <n v="2020"/>
    <s v="Peer-reviewed"/>
    <s v="10.1186/s12941-020-00363-1"/>
    <n v="0"/>
    <s v=""/>
    <s v="Yes"/>
    <s v=""/>
    <s v=""/>
    <x v="0"/>
    <s v=""/>
    <s v=""/>
    <s v=""/>
    <s v=""/>
    <s v=""/>
    <s v=""/>
    <s v=""/>
    <s v=""/>
    <s v=""/>
    <s v=""/>
    <s v=""/>
    <s v=""/>
    <s v=""/>
    <s v=""/>
    <s v=""/>
    <s v=""/>
    <s v=""/>
    <s v=""/>
    <s v="Current Week"/>
  </r>
  <r>
    <s v="Response to &quot;SARS-CoV-2 Testing and Outcomes in the First 30â€‰Days after the First Case of COVID-19 at an Australian Children's Hospital&quot;"/>
    <s v="None Available"/>
    <s v="5/23/20"/>
    <d v="2020-05-24T00:00:00"/>
    <s v="https://doi.org/10.1111/1742-6723.13560"/>
    <s v="https://doi.org/10.1111/1742-6723.13560"/>
    <x v="4"/>
    <x v="2"/>
    <s v="Phakey A, Gabbie S."/>
    <s v="Emerg Med Australas"/>
    <n v="2020"/>
    <s v="Peer-reviewed"/>
    <s v="10.1111/1742-6723.13560"/>
    <n v="0"/>
    <s v=""/>
    <s v="Yes"/>
    <s v=""/>
    <s v=""/>
    <x v="1"/>
    <s v=""/>
    <s v=""/>
    <s v=""/>
    <s v=""/>
    <s v=""/>
    <s v=""/>
    <s v=""/>
    <s v=""/>
    <s v=""/>
    <s v=""/>
    <s v=""/>
    <s v=""/>
    <s v=""/>
    <s v=""/>
    <s v=""/>
    <s v=""/>
    <s v=""/>
    <s v=""/>
    <s v="Current Week"/>
  </r>
  <r>
    <s v="Crisis Standard of Care: Management of Infantile Spasms during COVID-19"/>
    <s v="The Child Neurology Society collaborated with the Pediatric Epilepsy Research Consortium to issue an online statement April 6, 2020 of immediate recommendations to streamline diagnosis, treatment, and follow up of infantile spasms. The recommendations encourage use of telemedicine, outpatient over inpatient studies, and oral therapies as initial treatment. Each recommendation is earmarked as enduring if intended to outlast the pandemic, and limited if intended only during the duration of the pandemic. "/>
    <s v="5/22/20"/>
    <d v="2020-05-24T00:00:00"/>
    <s v="https://doi.org/10.1002/ana.25792"/>
    <s v="https://doi.org/10.1002/ana.25792"/>
    <x v="2"/>
    <x v="6"/>
    <s v="Grinspan ZM, Mytinger JR, Baumer FM, Ciliberto MA, Cohen BH, Dlugos DJ, Harini C, Hussain SA, Joshi SM, Keator CG, Knupp KG, McGoldrick PE, Nickels KC, Park JT, Pasupuleti A, Patel AD, Pomeroy SL, Shahid AM, Shellhaas RA, Shrey DW, Singh RK, Wolf SM, Yozawitz EG, Yuskaitis CJ, Waugh J, Pearl PL; Child Neurology Society (Practice Committee and Executive Board) and the Pediatric Epilepsy Research Consortium (Infantile Spasms Special Interest Group and Steering Committee)."/>
    <s v="Ann Neurol"/>
    <n v="2020"/>
    <s v="Peer-reviewed"/>
    <s v="10.1002/ana.25792"/>
    <n v="0"/>
    <s v=""/>
    <s v="Yes"/>
    <s v=""/>
    <s v="Yes"/>
    <x v="1"/>
    <s v=""/>
    <s v=""/>
    <s v=""/>
    <s v=""/>
    <s v=""/>
    <s v=""/>
    <s v=""/>
    <s v=""/>
    <s v=""/>
    <s v=""/>
    <s v=""/>
    <s v=""/>
    <s v=""/>
    <s v=""/>
    <s v=""/>
    <s v=""/>
    <s v=""/>
    <s v=""/>
    <s v="Current Week"/>
  </r>
  <r>
    <s v="Global Consortium Study of Neurological Dysfunction in COVID-19 (GCS-NeuroCOVID): Study Design and Rationale"/>
    <s v="Background: As the COVID-19 pandemic developed, reports of neurological dysfunctions spanning the central and peripheral nervous systems have emerged. The spectrum of acute neurological dysfunctions may implicate direct viral invasion, para-infectious complications, neurological manifestations of systemic diseases, or co-incident neurological dysfunction in the context of high SARS-CoV-2 prevalence. A rapid and pragmatic approach to understanding the prevalence, phenotypes, pathophysiology and prognostic implications of COVID-19 neurological syndromes is urgently needed._x000a__x000a_Methods: The Global Consortium to Study Neurological dysfunction in COVID-19 (GCS-NeuroCOVID), endorsed by the Neurocritical Care Society (NCS), was rapidly established to address this need in a tiered approach. Tier-1 consists of focused, pragmatic, low-cost, observational common data element (CDE) collection, which can be launched immediately at many sites in the first phase of this pandemic and is designed for expedited ethical board review with waiver-of-consent. Tier 2 consists of prospective functional and cognitive outcomes assessments with more detailed clinical, laboratory and radiographic data collection that would require informed consent. Tier 3 overlays Tiers 1 and 2 with experimental molecular, electrophysiology, pathology and imaging studies with longitudinal outcomes assessment and would require centers with specific resources. A multicenter pediatrics core has developed and launched a parallel study focusing on patients ages &lt;18 years. Study sites are eligible for participation if they provide clinical care to COVID-19 patients and are able to conduct patient-oriented research under approval of an internal or global ethics committee. Hospitalized pediatric and adult patients with SARS-CoV-2 and with acute neurological signs or symptoms are eligible to participate. The primary study outcome is the overall prevalence of neurological complications among hospitalized COVID-19 patients, which will be calculated by pooled estimates of each neurological finding divided by the average census of COVID-19 positive patients over the study period. Secondary outcomes include: in-hospital, 30 and 90-day morality, discharge modified Rankin score, ventilator-free survival, ventilator days, discharge disposition, and hospital length of stay._x000a__x000a_Results: In a one-month period (3/27/20-4/27/20) the GCS-NeuroCOVID consortium was able to recruit 71 adult study sites, representing 17 countries and 5 continents and 34 pediatrics study sites._x000a__x000a_Conclusions: This is one of the first large-scale global research collaboratives urgently assembled to evaluate acute neurological events in the context of a pandemic. The innovative and pragmatic tiered study approach has allowed for rapid recruitment and activation of numerous sites across the world-an approach essential to capture real-time critical neurological data to inform treatment strategies in this pandemic crisis."/>
    <s v="5/22/20"/>
    <d v="2020-05-24T00:00:00"/>
    <s v="https://doi.org/10.1007/s12028-020-00995-3"/>
    <s v="https://doi.org/10.1007/s12028-020-00995-3"/>
    <x v="31"/>
    <x v="8"/>
    <s v="Frontera J, Mainali S, Fink EL, Robertson CL, Schober M, Ziai W, Menon D, Kochanek PM, Suarez JI, Helbok R, McNett M, Chou SH; GCS-NeuroCOVID Study."/>
    <s v="Neurocrit Care"/>
    <n v="2020"/>
    <s v="Peer-reviewed"/>
    <s v="10.1007/s12028-020-00995-3"/>
    <n v="0"/>
    <s v=""/>
    <s v="Yes"/>
    <s v=""/>
    <s v=""/>
    <x v="0"/>
    <s v=""/>
    <s v=""/>
    <s v=""/>
    <s v=""/>
    <s v=""/>
    <s v=""/>
    <s v=""/>
    <s v=""/>
    <s v=""/>
    <s v=""/>
    <s v=""/>
    <s v=""/>
    <s v=""/>
    <s v=""/>
    <s v=""/>
    <s v=""/>
    <s v=""/>
    <s v=""/>
    <s v="Current Week"/>
  </r>
  <r>
    <s v="SARS-CoV-2 infection in ambulatory and hospitalised Spanish children"/>
    <s v="None Available"/>
    <s v="5/22/30"/>
    <d v="2020-05-24T00:00:00"/>
    <s v="https://doi.org/10.1136/archdischild-2020-319366"/>
    <s v="https://doi.org/10.1136/archdischild-2020-319366"/>
    <x v="13"/>
    <x v="2"/>
    <s v="de Ceano-Vivas M, MartÃ­n-EspÃ­n I, Del Rosal T, Bueno-Barriocanal M, Plata-Gallardo M, Ruiz-DomÃ­nguez JA, LÃ³pez-LÃ³pez R, Molina-GutiÃ©rrez MÃ, Bote-GascÃ³n P, GonzÃ¡lez-BertolÃ­n I, GarcÃ­a-SÃ¡nchez P, MartÃ­n-SÃ¡nchez J, de Miguel-Lavisier B, Sainz T, Baquero-Artigao F, MÃ©ndez-EchevarrÃ­a A, Calvo C."/>
    <s v="Arch Dis Child"/>
    <n v="2020"/>
    <s v="Peer-reviewed"/>
    <s v="10.1136/archdischild-2020-319366"/>
    <n v="0"/>
    <s v=""/>
    <s v="Yes"/>
    <s v=""/>
    <s v=""/>
    <x v="1"/>
    <s v=""/>
    <s v=""/>
    <s v=""/>
    <s v=""/>
    <s v=""/>
    <s v=""/>
    <s v="Yes"/>
    <s v="Yes"/>
    <s v=""/>
    <s v=""/>
    <s v="Yes"/>
    <s v=""/>
    <s v=""/>
    <s v=""/>
    <s v=""/>
    <s v=""/>
    <s v=""/>
    <s v=""/>
    <s v="Current Week"/>
  </r>
  <r>
    <s v="A Pediatric Emergency Department Protocol to Avoid Intrahospital Spread of SARS-CoV-2 during the Outbreak in Bergamo, Italy"/>
    <s v="The pandemic of coronavirus SARS-CoV-2 disease affected Northern Italy, spreading from the Bergamo province to the entire country. During reorganization of our emergency department to support patients presenting with coronavirus SARS-CoV-2 disease, we aimed to evaluate whether children play a role in intrahospital spread of the infection."/>
    <s v="4/21/20"/>
    <d v="2020-05-24T00:00:00"/>
    <s v="https://doi.org/10.1016/j.jpeds.2020.04.026"/>
    <s v="https://doi.org/10.1016/j.jpeds.2020.04.026"/>
    <x v="16"/>
    <x v="6"/>
    <s v="Nicastro E, Mazza A, Gervasoni A, Di Giorgio A, D'Antiga L."/>
    <s v="J Pediatr"/>
    <n v="2020"/>
    <s v="Peer-reviewed"/>
    <s v="10.1016/j.jpeds.2020.04.026"/>
    <n v="0"/>
    <s v=""/>
    <s v=""/>
    <s v=""/>
    <s v="Yes"/>
    <x v="1"/>
    <s v=""/>
    <s v=""/>
    <s v=""/>
    <s v=""/>
    <s v=""/>
    <s v=""/>
    <s v=""/>
    <s v=""/>
    <s v=""/>
    <s v=""/>
    <s v=""/>
    <s v=""/>
    <s v=""/>
    <s v=""/>
    <s v="Yes"/>
    <s v=""/>
    <s v=""/>
    <s v=""/>
    <s v="Current Week"/>
  </r>
  <r>
    <s v="SARS-CoV-2 in Pregnancy: A Comprehensive Summary of Current Guidelines"/>
    <s v="Since the declaration of the global pandemic of COVID-19 by the World Health Organization on 11 March 2020, we have continued to see a steady rise in the number of patients infected by SARS-CoV-2. However, there is still very limited data on the course and outcomes of this serious infection in a vulnerable population of pregnant patients and their fetuses. International perinatal societies and institutions including SMFM, ACOG, RCOG, ISUOG, CDC, CNGOF, ISS/SIEOG, and CatSalut have released guidelines for the care of these patients. We aim to summarize these current guidelines in a comprehensive review for patients, healthcare workers, and healthcare institutions. We included 15 papers from 10 societies through a literature search of direct review of society's websites and their journal publications up till 20 April 2020. Recommendations specific to antepartum, intrapartum, and postpartum were abstracted from the publications and summarized into Tables. The summary of guidelines for the management of COVID-19 in pregnancy across different perinatal societies is fairly consistent, with some variation in the strength of recommendations. It is important to recognize that these guidelines are frequently updated, as we continue to learn more about the course and impact of COVID-19 in pregnancy."/>
    <s v="5/18/20"/>
    <d v="2020-05-24T00:00:00"/>
    <s v="https://doi.org/10.3390/jcm9051521"/>
    <s v="https://doi.org/10.3390/jcm9051521"/>
    <x v="31"/>
    <x v="6"/>
    <s v="Narang K, Ibirogba ER, Elrefaei A, Trad ATA, Theiler R, Nomura R, Picone O, Kilby M, Escuriet R, Suy A, Carreras E, Tonni G, Ruano R."/>
    <s v="J Clin Med"/>
    <n v="2020"/>
    <s v="Peer-reviewed"/>
    <s v="10.3390/jcm9051521"/>
    <n v="0"/>
    <s v="Yes"/>
    <s v=""/>
    <s v="Yes"/>
    <s v="Yes"/>
    <x v="1"/>
    <s v=""/>
    <s v=""/>
    <s v=""/>
    <s v=""/>
    <s v=""/>
    <s v=""/>
    <s v=""/>
    <s v=""/>
    <s v=""/>
    <s v=""/>
    <s v=""/>
    <s v=""/>
    <s v=""/>
    <s v=""/>
    <s v=""/>
    <s v=""/>
    <s v=""/>
    <s v="Breastfeeding/Breastmilk"/>
    <s v="Current Week"/>
  </r>
  <r>
    <s v="CT Features of Coronavirus Disease (COVID-19) in 30 Pediatric Patients"/>
    <s v="OBJECTIVE. The purpose of this study is to characterize the CT findings of 30 children from mainland China who had laboratory-confirmed coronavirus disease (COVID-19). Although recent American College of Radiology recommendations assert that CT should not be used as a screening or diagnostic tool for patients with suspected COVID-19, radiologists should be familiar with the imaging appearance of this disease to identify its presence in patients undergoing CT for other reasons. MATERIALS AND METHODS. We retrospectively reviewed the CT findings and clinical symptoms of 30 pediatric patients with laboratory-confirmed COVID-19 who were seen at six centers in China from January 23, 2020, to February 8, 2020. Patient age ranged from 10 months to 18 years. Patients older than 18 years of age or those without chest CT examinations were excluded. Two cardiothoracic radiologists and a cardiothoracic imaging fellow characterized and scored the extent of lung involvement. Cohen kappa coefficient was used to calculate interobserver agreement between the readers. RESULTS. Among children, CT findings were often negative (77%). Positive CT findings seen in children included ground-glass opacities with a peripheral lung distribution, a crazy paving pattern, and the halo and reverse halo signs. There was a correlation between increasing age and increasing severity of findings, consistent with reported symptomatology in children. Eleven of 30 patients (37%) underwent follow-up chest CT, with 10 of 11 examinations (91%) showing no change, raising questions about the utility of CT in the diagnosis and management of COVID-19 in children. CONCLUSION. The present study describes the chest CT findings encountered in children with COVID-19 and questions the utility of CT in the diagnosis and management of pediatric patients."/>
    <s v="5/22/20"/>
    <d v="2020-05-23T00:00:00"/>
    <s v="https://doi.org/10.2214/ajr.20.23145"/>
    <s v="https://doi.org/10.2214/ajr.20.23145"/>
    <x v="12"/>
    <x v="2"/>
    <s v="Steinberger S, Lin B, Bernheim A, Chung M, Gao Y, Xie Z, Zhao T, Xia J, Mei X, Little BP."/>
    <s v="AJR Am J Roentgenol"/>
    <n v="2020"/>
    <s v="Peer-reviewed"/>
    <s v="10.2214/AJR.20.23145"/>
    <n v="0"/>
    <s v=""/>
    <s v="Yes"/>
    <s v=""/>
    <s v=""/>
    <x v="2"/>
    <n v="30"/>
    <s v=""/>
    <s v=""/>
    <s v=""/>
    <s v=""/>
    <s v=""/>
    <s v="Yes"/>
    <s v="Yes"/>
    <s v=""/>
    <s v=""/>
    <s v=""/>
    <s v=""/>
    <s v=""/>
    <s v=""/>
    <s v=""/>
    <s v=""/>
    <s v=""/>
    <s v=""/>
    <s v="Current Week"/>
  </r>
  <r>
    <s v="Placental Pathology in COVID-19"/>
    <s v="Objectives: To describe histopathologic findings in the placentas of women with coronavirus disease 2019 (COVID-19) during pregnancy._x000a__x000a_Methods: Pregnant women with COVID-19 delivering between March 18, 2020, and May 5, 2020, were identified. Placentas were examined and compared to historical controls and women with placental evaluation for a history of melanoma._x000a__x000a_Results: Sixteen placentas from patients with severe acute respiratory syndrome coronavirus 2 (SARS-CoV-2) were examined (15 with live birth in the third trimester, 1 delivered in the second trimester after intrauterine fetal demise). Compared to controls, third trimester placentas were significantly more likely to show at least one feature of maternal vascular malperfusion (MVM), particularly abnormal or injured maternal vessels, and intervillous thrombi. Rates of acute and chronic inflammation were not increased.The placenta from the patient with intrauterine fetal demise showed villous edema and a retroplacental hematoma._x000a__x000a_Conclusions: Relative to controls, COVID-19 placentas show increased prevalence of decidual arteriopathy and other features of MVM, a pattern of placental injury reflecting abnormalities in oxygenation within the intervillous space associated with adverse perinatal outcomes. Only 1 COVID-19 patient was hypertensive despite the association of MVM with hypertensive disorders and preeclampsia. These changes may reflect a systemic inflammatory or hypercoagulable state influencing placental physiology."/>
    <s v="5/22/20"/>
    <d v="2020-05-23T00:00:00"/>
    <s v="https://doi.org/10.1093/ajcp/aqaa089"/>
    <s v="https://doi.org/10.1093/ajcp/aqaa089"/>
    <x v="2"/>
    <x v="5"/>
    <s v="Shanes ED, Mithal LB, Otero S, Azad HA, Miller ES, Goldstein JA."/>
    <s v="Am J Clin Pathol"/>
    <n v="2020"/>
    <s v="Peer-reviewed"/>
    <s v="10.1093/ajcp/aqaa089"/>
    <n v="0"/>
    <s v="Yes"/>
    <s v=""/>
    <s v=""/>
    <s v=""/>
    <x v="1"/>
    <s v="16 case placentas; 215 melanoma controls; 17,479 all historical controls"/>
    <s v="Yes"/>
    <s v=""/>
    <s v=""/>
    <s v=""/>
    <s v=""/>
    <s v=""/>
    <s v=""/>
    <s v=""/>
    <s v=""/>
    <s v=""/>
    <s v=""/>
    <s v=""/>
    <s v=""/>
    <s v=""/>
    <s v=""/>
    <s v=""/>
    <s v=""/>
    <s v="Current Week"/>
  </r>
  <r>
    <s v="The EPICENTRE (ESPNIC Covid pEdiatric Neonatal Registry) initiative: background and protocol for the international SARS-CoV-2 infections registry"/>
    <s v="The outbreak of SARS-CoV-2 is the worst healthcare emergency of this century, and its impact on pediatrics and neonatology is still largely unknown. The European Society for Pediatric and Neonatal Intensive Care (ESPNIC) launched the EPICENTRE (ESPNIC Covid pEdiatric Neonatal Registry) international, multicenter, and multidisciplinary initiative to study the epidemiology, clinical course, and outcomes of pediatric and neonatal SARS-CoV-2 infections. EPICENTRE background and aims are presented together with protocol details. EPICENTRE is open to centers all over the world, and this will allow to provide a pragmatic picture of the epidemic, with a particular attention to pediatric and neonatal critical care issues.Conclusions: EPICENTRE will allow researchers to clarify the epidemiology, clinical presentation, and outcomes of pediatric and neonatal SARS-CoV-2 infection, refining its clinical management and hopefully providing new insights for clinicians.What is Known:• COVID19 is the new disease caused by SARS-CoV-2 infection and is spreading around the globe.• Majority of data available about SARS-CoV-2 infections originates from adult patients.What is New:• EPICENTRE is the first international, multicenter, multidisciplinary, meta-data driven, hospital-based, online, prospective cohort registry dedicated to neonatal and pediatric SARS-CoV-2 infections.• EPICENTRE will allow to understand epidemiology and physiopathology of COVID19."/>
    <s v="5/22/20"/>
    <d v="2020-05-23T00:00:00"/>
    <s v="https://doi.org/10.1007/s00431-020-03690-9"/>
    <s v="https://doi.org/10.1007/s00431-020-03690-9"/>
    <x v="31"/>
    <x v="8"/>
    <s v="De Luca D, Rava L, Nadel S, Tissieres P, Gawronski O, Perkins E, Chidini G, Tingay DG."/>
    <s v="Eur J Pediatr"/>
    <n v="2020"/>
    <s v="Peer-reviewed"/>
    <s v="10.1007/s00431-020-03690-9"/>
    <n v="0"/>
    <s v="Yes"/>
    <s v="Yes"/>
    <s v="Yes"/>
    <s v=""/>
    <x v="0"/>
    <s v=""/>
    <s v=""/>
    <s v=""/>
    <s v=""/>
    <s v=""/>
    <s v=""/>
    <s v=""/>
    <s v=""/>
    <s v=""/>
    <s v=""/>
    <s v=""/>
    <s v=""/>
    <s v=""/>
    <s v=""/>
    <s v=""/>
    <s v=""/>
    <s v=""/>
    <s v="Breastfeeding/Breastmilk"/>
    <s v="Current Week"/>
  </r>
  <r>
    <s v="Analysis of Maternal Coronavirus Infections and Neonates Born to Mothers with 2019-nCoV; a Systematic Review"/>
    <s v="Introduction: The emergence and fast spread of 2019 novel coronavirus (2019-nCoV) threatens the world as a new public health crisis. This study aimed to clarify the impact of novel coronavirus disease (COVID-19) on pregnant patients and maternal and neonatal outcomes._x000a__x000a_Methods: A comprehensive literature search was conducted in databases including PubMed, Scopus, Embase, ProQuest, and Science Direct. All studies including original data; case reports, case series, descriptive and observational studies, and randomized controlled trials were searched from December 2019 until 19 March 2020._x000a__x000a_Results: The search identified 1472 results and 939 abstracts were screened. 928 articles were excluded because studies did not include pregnant women. Full texts of eleven relevant studies were reviewed and finally nine studies were included in this study. The characteristics of 89 pregnant women and their neonates were studied. Results revealed that low-grade fever and cough were the principal symptoms in all patients. The main reported laboratory findings were lymphopenia, elevated C-Reactive Protein (CRP), Amino alanine transferase (ALT), and Aspartate amino transferase (AST). In all symptomatic cases, chest Computerized Tomography (CT) scans were abnormal. Fetal distress, premature rupture of membranes and preterm labor were the main prenatal complications. Two women needed intensive care unit admission and mechanical ventilation, one of whom developed multi-organ dysfunction and was on Extracorporeal Membrane Oxygenation (ECMO). No case of maternal death was reported up to the time the studies were published. 79 mothers delivered their babies by cesarean section and five women had a vaginal delivery. No fetal infection through intrauterine vertical transmission was reported._x000a__x000a_Conclusions: Available data showed that pregnant patients in late pregnancy had clinical manifestations similar to non-pregnant adults. It appears that the risk of fetal distress, preterm delivery and prelabor rupture of membranes (PROM) rises with the onset of COVID-19 in the third trimester of pregnancy. There is also no evidence of intrauterine and transplacental transmission of COVID-19 to the fetus in the third trimester of pregnancies."/>
    <s v="4/15/20"/>
    <d v="2020-05-23T00:00:00"/>
    <s v="http://www.ncbi.nlm.nih.gov/pmc/articles/pmc7211430/"/>
    <s v="http://www.ncbi.nlm.nih.gov/pmc/articles/pmc7211430/"/>
    <x v="31"/>
    <x v="0"/>
    <s v="Muhidin S, Behboodi Moghadam Z, Vizheh M."/>
    <s v="Arch Acad Emerg Med"/>
    <n v="2020"/>
    <s v="Peer-reviewed"/>
    <n v="0"/>
    <n v="0"/>
    <s v="Yes"/>
    <s v=""/>
    <s v="Yes"/>
    <s v=""/>
    <x v="0"/>
    <s v=""/>
    <s v=""/>
    <s v=""/>
    <s v=""/>
    <s v=""/>
    <s v=""/>
    <s v=""/>
    <s v=""/>
    <s v=""/>
    <s v=""/>
    <s v=""/>
    <s v=""/>
    <s v=""/>
    <s v=""/>
    <s v=""/>
    <s v=""/>
    <s v=""/>
    <s v="Breastfeeding/Breastmilk"/>
    <s v="Current Week"/>
  </r>
  <r>
    <s v="Clinical Characteristics of 46 Pregnant Women with a SARS-CoV-2 Infection in Washington State"/>
    <s v="Background: The impact of the coronavirus disease 2019 (Covid-19) on pregnant women is incompletely understood, but early data from case series suggest a variable course of illness from asymptomatic or mild disease to maternal death. It is unclear whether pregnant women manifest enhanced disease similar to influenza viral infection or whether specific risk factors might predispose to severe disease._x000a__x000a_Objective: To describe maternal disease and obstetrical outcomes associated with Covid-19 disease in pregnancy to rapidly inform clinical care._x000a__x000a_Study design: Retrospective study of pregnant patients with a laboratory-confirmed severe acute respiratory syndrome coronavirus-2 (SARS-CoV-2) infection from six hospital systems in Washington State between January 21, 2020 and April 17, 2020. Demographics, medical and obstetric history, and Covid-19 encounter data were abstracted from medical records._x000a__x000a_Results: A total of 46 pregnant patients with a SARS-CoV-2 infection were identified from hospital systems capturing 40% of births in Washington State. Nearly all pregnant individuals with a SARS-CoV-2 infection were symptomatic (93.5%, n=43) and the majority were in their second or third trimester (43.5%, n=20 and 50.0%, n=23, respectively). Symptoms resolved in a median of 24 days (interquartile range 13-37). Seven women were hospitalized (16%) including one admitted to the intensive care unit. Six cases (15%) were categorized as severe Covid-19 disease with nearly all patients being either overweight or obese prior to pregnancy, asthma or other co-morbidities. Eight deliveries occurred during the study period, including a preterm birth at 33 weeks to improve pulmonary status in a woman with Class III obesity. One stillbirth occurred of unknown etiology._x000a__x000a_Conclusions: Nearly 15% of pregnant patients developed severe Covid-19, which occurred primarily in overweight or obese women with underlying conditions. Obesity and Covid-19 may synergistically increase risk for a medically-indicated preterm birth to improve maternal pulmonary status in late pregnancy. Collectively, these findings support categorizing pregnant patients as a higher risk group, particularly for those with chronic co-morbidities."/>
    <s v="5/18/20"/>
    <d v="2020-05-23T00:00:00"/>
    <s v="https://doi.org/10.1016/j.ajog.2020.05.031"/>
    <s v="https://doi.org/10.1016/j.ajog.2020.05.031"/>
    <x v="2"/>
    <x v="2"/>
    <s v="Lokken EM, Walker CL, Delaney S, Kachikis A, Kretzer NM, Erickson A, Resnick R, Vanderhoeven J, Hwang JK, Barnhart N, Rah J, Mccartney SA, Ma KK, Huebner EM, Thomas C, Sheng JS, Paek BW, Retzlaff K, Kline CR, Munson J, Blain M, Lacourse SM, Deutsch G, Adams Waldorf K."/>
    <s v="Am J Obstet Gynecol"/>
    <n v="2020"/>
    <s v="Peer-reviewed"/>
    <s v="10.1016/j.ajog.2020.05.031"/>
    <n v="0"/>
    <s v="Yes"/>
    <s v=""/>
    <s v=""/>
    <s v=""/>
    <x v="1"/>
    <n v="46"/>
    <s v="Yes"/>
    <s v=""/>
    <s v=""/>
    <s v="Yes"/>
    <s v="Yes"/>
    <s v=""/>
    <s v=""/>
    <s v=""/>
    <s v=""/>
    <s v=""/>
    <s v=""/>
    <s v=""/>
    <s v=""/>
    <s v=""/>
    <s v=""/>
    <s v=""/>
    <s v=""/>
    <s v="Current Week"/>
  </r>
  <r>
    <s v="COVID-19, Australia: Epidemiology Report 15 (Reporting week to 23:59 AEST 10 May 2020)"/>
    <s v="Confirmed cases in Australia notified up to 10 May 2020: notifications = 6,971; deaths = 98. The incidence of new cases of COVID-19 has reduced dramatically since a peak in mid-March. The reduction in international travel, social distancing measures and public health action have likely been effective in slowing the spread of the disease, in the Australian community. Cases of COVID-19 continue to be notified by jurisdictions, albeit at a slowed rate. Testing rates over the past week have increased markedly, with a very low proportion of people testing positive. These low rates of detection are indicative of low levels of COVID-19 transmission. It is important that testing rates and community adherence to public health measures remain high to support the continued suppression of the virus, particularly in vulnerable high-risk groups and settings. In the past reporting week new cases in Australia are mostly considered to be locally acquired, consistent with the drop in international travel. Most locally-acquired cases can be linked back to a known case or cluster. Although the proportion of locally-acquired cases has increased, the overall rate of cases, regardless of place of acquisition, continues to decrease. The crude case fatality rate in Australia remains low (1.4%), compared with the WHO reported global rate (6.9%). The low case fatality rate is likely reflective of high case detection and high quality of health care services in Australia. Deaths from COVID-19 in Australia have occurred predominantly among the elderly and those with comorbidities, with no deaths occurring in those under 40 years. The highest rate of COVID-19 continues to be among people aged 60-79 years, with a third of these cases associated with several outbreaks linked to cruise ships. The lowest rate of disease is in young children, a pattern reflected in international reports. Internationally, cases continue to increase, with some areas such as Brazil and India showing a dramatic rise in reported cases. Although some low-income countries have currently reported few cases, it is possible that this is due to limited diagnostic and public health capacity, and may not be reflective of disease occurrence."/>
    <s v="5/15/20"/>
    <d v="2020-05-23T00:00:00"/>
    <s v="https://doi.org/10.33321/cdi.2020.44.43"/>
    <s v="https://doi.org/10.33321/cdi.2020.44.43"/>
    <x v="18"/>
    <x v="2"/>
    <s v="COVID-19 National Incident Room Surveillance Team."/>
    <s v="Commun Dis Intell (2018)"/>
    <n v="2020"/>
    <s v="Peer-reviewed"/>
    <s v="10.33321/cdi.2020.44.43"/>
    <n v="0"/>
    <s v=""/>
    <s v="Yes"/>
    <s v=""/>
    <s v=""/>
    <x v="1"/>
    <s v="Pop of Australia"/>
    <s v=""/>
    <s v=""/>
    <s v=""/>
    <s v=""/>
    <s v=""/>
    <s v="Yes"/>
    <s v=""/>
    <s v="Yes"/>
    <s v=""/>
    <s v=""/>
    <s v=""/>
    <s v=""/>
    <s v=""/>
    <s v=""/>
    <s v=""/>
    <s v=""/>
    <s v=""/>
    <s v="Current Week"/>
  </r>
  <r>
    <s v="COVID-19 in Pregnant Women: Case Series from One Large New York City Obstetrical Practice"/>
    <s v="Objective: This study aimed to report a case series of pregnant women in New York City with confirmed or presumed coronavirus disease (COVID-19) infection._x000a__x000a_Study design: Beginning March 22, 2020, all pregnant women from one large obstetrical practice in New York City were contacted regularly to inquire about symptoms of COVID-19 (fever, cough, shortness of breath, malaise, anosmia), or sick contacts. A running log was kept of these patients, as well as all patients who underwent COVID-19 testing. For this report, we included every patient with suspected COVID-19 infection, which was defined as at least two symptoms, or a positive COVID-19 nasopharyngeal polymerase chain reaction test._x000a__x000a_Results: From March 22, 2020 until April 30, 2020, 757 pregnant women in our practice were evaluated and 92 had known or suspected COVID-19 (12.2%, 95% confidence interval [CI]: 10.0-14.7%). Of these 92 women, 33 (36%) had positive COVID-19 test results. Only one woman required hospital admission for 5 days due to COVID-19 (1.1%, 95% CI: 0.2-5.9%). One other woman received home oxygen. No women required mechanical ventilation and there were no maternal deaths. One woman had an unexplained fetal demise at 14 weeks' gestation around the time of her COVID-19 symptoms. Twenty one of the 92 women have delivered, and all were uncomplicated._x000a__x000a_Conclusions: Among 92 women with confirmed or presumed COVID-19, the overall morbidity was low. These preliminary results are encouraging for pregnant women during the COVID-19 pandemic."/>
    <s v="5/21/20"/>
    <d v="2020-05-22T00:00:00"/>
    <s v="https://doi.org/10.1055/s-0040-1712529"/>
    <s v="https://doi.org/10.1055/s-0040-1712529"/>
    <x v="2"/>
    <x v="2"/>
    <s v="Fox NS, Melka S."/>
    <s v="Am J Perinatol"/>
    <n v="2020"/>
    <s v="Peer-reviewed"/>
    <s v="10.1055/s-0040-1712529"/>
    <n v="0"/>
    <s v="Yes"/>
    <s v=""/>
    <s v=""/>
    <s v=""/>
    <x v="1"/>
    <s v="33 positive women; 92 with known or suspected COVID-19; 757 pregnant women evaluated"/>
    <s v="Yes"/>
    <s v=""/>
    <s v=""/>
    <s v="Yes"/>
    <s v="Yes"/>
    <s v=""/>
    <s v=""/>
    <s v=""/>
    <s v=""/>
    <s v=""/>
    <s v=""/>
    <s v=""/>
    <s v=""/>
    <s v=""/>
    <s v=""/>
    <s v=""/>
    <s v=""/>
    <s v="Current Week"/>
  </r>
  <r>
    <s v="Novel coronavirus SARS-CoV-2 and COVID-19. Practice recommendations for obstetric anaesthesia: what we have learned thus far"/>
    <s v="SARS-CoV-2 is a novel coronavirus causing a global pandemic of a severe respiratory illness known as COVID-19. To date, globally, over 30,000 people have died from this emerging disease. As clinicians and healthcare systems around the world are rapidly adapting to manage patients with COVID-19, limited data are emerging from different patient populations to support best-practice and improve outcomes. In this review, we present a summary of emerging data in the obstetric population and offer obstetric and anaesthetic clinicians around the world a set of evidence-driven, practice-based recommendations for the anaesthetic management of pregnant women with suspected or confirmed COVID-19."/>
    <s v="4/23/20"/>
    <d v="2020-05-22T00:00:00"/>
    <s v="https://doi.org/10.1016/j.ijoa.2020.04.006"/>
    <s v="https://doi.org/10.1016/j.ijoa.2020.04.006"/>
    <x v="4"/>
    <x v="0"/>
    <s v="Bampoe S, Odor PM, Lucas DN."/>
    <s v="Int J Obstet Anesth"/>
    <n v="2020"/>
    <s v="Peer-reviewed"/>
    <s v="10.1016/j.ijoa.2020.04.006"/>
    <n v="0"/>
    <s v="Yes"/>
    <s v=""/>
    <s v=""/>
    <s v="Yes"/>
    <x v="1"/>
    <s v=""/>
    <s v=""/>
    <s v=""/>
    <s v=""/>
    <s v=""/>
    <s v=""/>
    <s v=""/>
    <s v=""/>
    <s v=""/>
    <s v=""/>
    <s v=""/>
    <s v=""/>
    <s v=""/>
    <s v=""/>
    <s v=""/>
    <s v=""/>
    <s v=""/>
    <s v=""/>
    <s v="Current Week"/>
  </r>
  <r>
    <s v="Children's Screen Time During the COVID-19 Pandemic: Boundaries and Etiquette"/>
    <s v="None Available"/>
    <s v="5/20/20"/>
    <d v="2020-05-22T00:00:00"/>
    <s v="https://doi.org/10.1089/cyber.2020.29185.bkw"/>
    <s v="https://doi.org/10.1089/cyber.2020.29185.bkw"/>
    <x v="0"/>
    <x v="6"/>
    <s v="Wiederhold BK."/>
    <s v="Cyberpsychol Behav Soc Netw"/>
    <n v="2020"/>
    <s v="Peer-reviewed"/>
    <s v="10.1089/cyber.2020.29185.bkw"/>
    <n v="0"/>
    <s v=""/>
    <s v="Yes"/>
    <s v=""/>
    <s v=""/>
    <x v="1"/>
    <s v=""/>
    <s v=""/>
    <s v=""/>
    <s v=""/>
    <s v=""/>
    <s v=""/>
    <s v=""/>
    <s v=""/>
    <s v=""/>
    <s v=""/>
    <s v=""/>
    <s v=""/>
    <s v=""/>
    <s v=""/>
    <s v=""/>
    <s v=""/>
    <s v=""/>
    <s v=""/>
    <s v="Current Week"/>
  </r>
  <r>
    <s v="Knowledge, perceptions and preventive practices towards COVID-19 early in the outbreak among Jimma university medical center visitors, Southwest Ethiopia"/>
    <s v="Background: Novel-coronavirus disease-2019 (COVID-19) is currently a pandemic and public health emergency of international concern, as avowed by the World Health Organization (WHO). Ethiopia has become one of the affected countries as of March 15, 2020._x000a__x000a_Objective: This study aimed to assess the knowledge, perceptions, and practices among the Jimma University medical center (JUMC) visitors in Jimma town._x000a__x000a_Methods: A cross-sectional study was conducted on 247 sampled visitors, from 20-24 March 2020. Consecutive sampling was used to recruit the participants. The study tools were adapted from WHO resources. The data were analyzed using the Statistical Package for Social Sciences (SPSS) version 20.0. Descriptive statistics were used to describe the status of knowledge, perception, and practices. Logistic regression was executed to assess the predictors of dominant preventive practices._x000a__x000a_Results: Of the 247 respondents, 205 (83.0%) knew the main clinical symptoms of COVID-19. 72.0% knew that older people who have chronic illnesses are at high risk of developing a severe form of COVID-19. About 95.1% knew that the COVID-19 virus spreads via respiratory droplets of infected people, while 77 (31.2%) of the respondents knew about the possibility of asymptomatic transmission. Only 15 (6.1%) knew that children and young adults had to involve preventive measures. Overall, 41.3% of the visitors had high knowledge. The majority, 170(68.8%), felt self-efficacious to controlling COVID-19. 207(83.3%) believed that COVID-19 is a stigmatized disease. Frequent hand washing (77.3%) and avoidance of shaking hands (53.8%) were the dominant practices. Knowledge status and self-efficacy (positively), older age, and unemployment (negatively) predicted hand washing and avoidance of handshaking._x000a__x000a_Conclusions: The status of knowledge and desirable practices were not sufficient enough to combat this rapidly spreading virus. COVID-19 risk communication and public education efforts should focus on building an appropriate level of knowledge while enhancing the adoption of recommended self-care practices with special emphasis on high-risk audience segments."/>
    <s v="5/21/20"/>
    <d v="2020-05-22T00:00:00"/>
    <s v="https://doi.org/10.1371/journal.pone.0233744"/>
    <s v="https://doi.org/10.1371/journal.pone.0233744"/>
    <x v="34"/>
    <x v="7"/>
    <s v="Kebede Y, Yitayih Y, Birhanu Z, Mekonen S, Ambelu A."/>
    <s v="PLoS One"/>
    <n v="2020"/>
    <s v="Peer-reviewed"/>
    <s v="10.1371/journal.pone.0233744"/>
    <n v="0"/>
    <s v=""/>
    <s v="Yes"/>
    <s v=""/>
    <s v=""/>
    <x v="2"/>
    <s v="247 participants"/>
    <s v=""/>
    <s v=""/>
    <s v=""/>
    <s v=""/>
    <s v=""/>
    <s v=""/>
    <s v=""/>
    <s v=""/>
    <s v=""/>
    <s v=""/>
    <s v=""/>
    <s v=""/>
    <s v=""/>
    <s v=""/>
    <s v=""/>
    <s v=""/>
    <s v=""/>
    <s v="Current Week"/>
  </r>
  <r>
    <s v="Contraception during Coronavirus-Covid 19 pandemia. Recommendations of the Board of the Italian Society of Contraception"/>
    <s v="Purpose: The Italian Society of Contraception identified as one of its priorities the need to give recommendations on management of contraception during Coronavirus-Covid 19 pandemiaMaterials and methods: A concise communication was produced which summarises in an easy-to-read format suitable for clinicians the management of the different contraceptives mostly used. Information how to manage contraception in different conditions is presented.Results: Women may, in general, continue to use either intrauterine and or hormonal contraceptives. The use of condom should be added to any hormonal contraceptive, when the contraceptive efficacy is reduced or when women stop the contraceptive method.Conclusion: At the present time, during the Coronavirus-Covid 19 pandemia, no data contraindicate the use of intrauterine or hormonal contraceptives. Conversely the use of an appropriate contraception is advocate to prevent unintended pregnancies."/>
    <s v="5/3/20"/>
    <d v="2020-05-22T00:00:00"/>
    <s v="https://doi.org/10.1080/13625187.2020.1766016"/>
    <s v="https://doi.org/10.1080/13625187.2020.1766016"/>
    <x v="16"/>
    <x v="6"/>
    <s v="Fruzzetti F, Cagnacci A, Primiero F, De Leo V, Bastianelli C, Bruni V, Caruso S, Di Carlo C, Farris M, Grandi G, Grasso A, Guida M, Meriggiola M, Paoletti AM, Cianci A, Nappi C, Volpe A."/>
    <s v="Eur J Contracept Reprod Health Care"/>
    <n v="2020"/>
    <s v="Peer-reviewed"/>
    <s v="10.1080/13625187.2020.1766016"/>
    <n v="0"/>
    <s v=""/>
    <s v=""/>
    <s v=""/>
    <s v=""/>
    <x v="1"/>
    <s v=""/>
    <s v=""/>
    <s v=""/>
    <s v=""/>
    <s v=""/>
    <s v=""/>
    <s v=""/>
    <s v=""/>
    <s v=""/>
    <s v=""/>
    <s v=""/>
    <s v=""/>
    <s v=""/>
    <s v=""/>
    <s v=""/>
    <s v=""/>
    <s v=""/>
    <s v=""/>
    <s v="Current Week"/>
  </r>
  <r>
    <s v="The COVID-19 Pandemic and Pediatric Graduate Medical Education"/>
    <s v="None Available"/>
    <s v="5/20/20"/>
    <d v="2020-05-22T00:00:00"/>
    <s v="https://doi.org/10.1542/peds.2020-1057"/>
    <s v="https://doi.org/10.1542/peds.2020-1057"/>
    <x v="2"/>
    <x v="0"/>
    <s v="Chiel L, Winthrop Z, S Winn A."/>
    <s v="Pediatrics"/>
    <n v="2020"/>
    <s v="Peer-reviewed"/>
    <s v="10.1542/peds.2020-1057"/>
    <n v="0"/>
    <s v=""/>
    <s v=""/>
    <s v=""/>
    <s v="Yes"/>
    <x v="1"/>
    <s v=""/>
    <s v=""/>
    <s v=""/>
    <s v=""/>
    <s v=""/>
    <s v=""/>
    <s v=""/>
    <s v=""/>
    <s v=""/>
    <s v=""/>
    <s v=""/>
    <s v=""/>
    <s v=""/>
    <s v=""/>
    <s v=""/>
    <s v=""/>
    <s v=""/>
    <s v=""/>
    <s v="Current Week"/>
  </r>
  <r>
    <s v="Pregnancy affected by SARS-CoV-2 infection: a flash report from Michigan"/>
    <s v="The world is currently affected by the invasion of a human to human highly transmissible novel corona virus classified as SARS-CoV-2. It causes a severe acute lower respiratory tract syndrome named corona virus disease (CoVid-19). The virus is detected primarily by RT-PCR. The reproduction number (Ro) has been reported between 2.28 and 5.27]. It is beyond our objective to provide an in-depth discussion of the virus characteristics and its distinct viral clades and pathogenic behavior. On 30 January 2020 the World Health Organization (WHO) declared this outbreak a Public Health Emergency of International Concern, (PHEIC) and on 11 March 2020 WHO declared it a pandemic. There is limited information on the effect of CoVid-19 in pregnancy and the new born. We describe the details of the hospital course of the first 16 cases involving pregnant women, admitted to an urban-suburban community general hospital in Wayne County Michigan, from 26 March to 10 April 2020. At the time of this writing the Covid-19 pandemic has affected 35,291 persons in the state of Michigan (0.37%) making it the third most affected state in the USA (MDHHS). Pregnant women are believed to be at higher risk of Covid-19 infection in association with the known physiologic changes of the immune, cardiorespiratory and metabolic systems during pregnancy."/>
    <s v="5/20/20"/>
    <d v="2020-05-22T00:00:00"/>
    <s v="https://doi.org/10.1080/14767058.2020.1765334"/>
    <s v="https://doi.org/10.1080/14767058.2020.1765334"/>
    <x v="2"/>
    <x v="2"/>
    <s v="Qadri F, Mariona F."/>
    <s v="J Matern Fetal Neonatal Med"/>
    <n v="2020"/>
    <s v="Peer-reviewed"/>
    <s v="10.1080/14767058.2020.1765334"/>
    <n v="0"/>
    <s v="Yes"/>
    <s v=""/>
    <s v="Yes"/>
    <s v=""/>
    <x v="1"/>
    <s v="16 positive cases out of 192 patients"/>
    <s v="Yes"/>
    <s v=""/>
    <s v=""/>
    <s v="Yes"/>
    <s v="Yes"/>
    <s v=""/>
    <s v=""/>
    <s v=""/>
    <s v=""/>
    <s v=""/>
    <s v=""/>
    <s v=""/>
    <s v=""/>
    <s v=""/>
    <s v=""/>
    <s v=""/>
    <s v=""/>
    <s v="Current Week"/>
  </r>
  <r>
    <s v="Clinical Findings and Disease Severity in Hospitalized Pregnant Women With Coronavirus Disease 2019 (COVID-19)"/>
    <s v="Objective: To investigate the clinical evolution of coronavirus disease 2019 (COVID-19) in hospitalized pregnant women and potential factors associated with severe maternal outcomes._x000a__x000a_Methods: We designed a prospective multicenter cohort study of pregnant women with severe acute respiratory syndrome coronavirus 2 (SARS-CoV-2) infection who were admitted to 12 Italian maternity hospitals between February 23 and March 28, 2020. Clinical records, laboratory and radiologic examinations, and pregnancy outcomes were collected. A subgroup of patients with severe disease was identified based on intensive care unit (ICU) admission, delivery for respiratory compromise, or both._x000a__x000a_Results: Seventy-seven patients were included, 14 of whom had severe disease (18%). Two thirds of the patients in the cohort were admitted during the third trimester, and 84% were symptomatic on admission. Eleven patients underwent urgent delivery for respiratory compromise (16%), and six were admitted to the ICU (8%). One woman received extracorporeal membrane oxygenation; no deaths occurred. Preterm delivery occurred in 12% of patients, and nine newborns were admitted to the neonatal intensive care unit. Patients in the severe subgroup had significantly higher pregestational body mass indexes (BMIs) and heart and respiratory rates and a greater frequency of fever or dyspnea on admission compared with women with a nonsevere disease evolution._x000a__x000a_Conclusion: In our cohort, one in five women hospitalized with COVID-19 infection delivered urgently for respiratory compromise or were admitted to the ICU. None, however, died. Increased pregestational BMI and abnormal heart and respiratory rates on admission were associated with severe disease."/>
    <s v="5/19/20"/>
    <d v="2020-05-21T00:00:00"/>
    <s v="https://doi.org/10.1097/aog.0000000000003979"/>
    <s v="https://doi.org/10.1097/aog.0000000000003979"/>
    <x v="16"/>
    <x v="2"/>
    <s v="Savasi VM, Parisi F, PatanÃ¨ L, Ferrazzi E, Frigerio L, Pellegrino A, Spinillo A, Tateo S, Ottoboni M, Veronese P, Petraglia F, Vergani P, Facchinetti F, Spazzini D, Cetin I."/>
    <s v="Obstet Gynecol"/>
    <n v="2020"/>
    <s v="Peer-reviewed"/>
    <s v="10.1097/AOG.0000000000003979"/>
    <n v="0"/>
    <s v="Yes"/>
    <s v=""/>
    <s v=""/>
    <s v=""/>
    <x v="1"/>
    <n v="77"/>
    <s v="Yes"/>
    <s v=""/>
    <s v="Yes"/>
    <s v="Yes"/>
    <s v="Yes"/>
    <s v=""/>
    <s v=""/>
    <s v=""/>
    <s v=""/>
    <s v=""/>
    <s v=""/>
    <s v=""/>
    <s v=""/>
    <s v=""/>
    <s v=""/>
    <s v=""/>
    <s v=""/>
    <s v="Current Week"/>
  </r>
  <r>
    <s v="The Role of the Pediatric Intensivist in the Coronavirus Disease 2019 Pandemic"/>
    <s v="None Available"/>
    <s v="5/20/20"/>
    <d v="2020-05-21T00:00:00"/>
    <s v="https://doi.org/10.1097/pcc.0000000000002433"/>
    <s v="https://doi.org/10.1097/pcc.0000000000002433"/>
    <x v="13"/>
    <x v="6"/>
    <s v="Rodriguez-Rubio M, Camporesi A, de la Oliva P."/>
    <s v="Pediatr Crit Care Med"/>
    <n v="2020"/>
    <s v="Peer-reviewed"/>
    <s v="10.1097/PCC.0000000000002433"/>
    <n v="0"/>
    <s v=""/>
    <s v=""/>
    <s v=""/>
    <s v="Yes"/>
    <x v="1"/>
    <s v=""/>
    <s v=""/>
    <s v=""/>
    <s v=""/>
    <s v=""/>
    <s v=""/>
    <s v=""/>
    <s v=""/>
    <s v=""/>
    <s v=""/>
    <s v=""/>
    <s v=""/>
    <s v=""/>
    <s v=""/>
    <s v=""/>
    <s v=""/>
    <s v=""/>
    <s v=""/>
    <s v="Current Week"/>
  </r>
  <r>
    <s v="The Role of Human Coronavirus Infection in Pediatric Acute Gastroenteritis"/>
    <s v="Since human coronavirus (HCoV)-like particles were detected in the stool specimens of acute gastroenteritis and necrotizing enterocolitis children with electron microscopy, the relationship between HCoV and the pediatric gastrointestinal illness had been recognized. In recent years, the overall detection rates have been low and have varied by region. HCoVs have not been considered as the major pathogens in pediatric acute gastroenteritis. HCoVs detected in children with acute gastroenteritis have included 229E, OC43, HKU1, NL63, and severe acute respiratory syndrome coronavirus, Middle East Respiratory Syndrome Coronavirus and severe acute respiratory syndrome coronavirus-2 have also been associated with gastrointestinal symptoms in children. Although digestive tract has been recognized as an infection route, it has not been possible to fully investigate the association between HCoVs infection and the gastrointestinal symptoms because of the limited number of pediatric cases. Furthermore, pathological features have not been clear. Till now, our knowledge of severe acute respiratory syndrome coronavirus-2 is limited. However, diarrhea and vomiting have been seen in pediatric cases, particularly in newborns and infants. It has been necessary to pay more attention on gastrointestinal transmission to identify the infected children early and avoid the children without apparent or mild symptoms becoming the sources of infection."/>
    <s v="5/18/20"/>
    <d v="2020-05-21T00:00:00"/>
    <s v="https://doi.org/10.1097/inf.0000000000002752"/>
    <s v="https://doi.org/10.1097/inf.0000000000002752"/>
    <x v="12"/>
    <x v="0"/>
    <s v="Xiong LJ, Zhou MY, He XQ, Wu Y, Xie XL."/>
    <s v="Pediatr Infect Dis J"/>
    <n v="2020"/>
    <s v="Peer-reviewed"/>
    <s v="10.1097/INF.0000000000002752"/>
    <n v="0"/>
    <s v=""/>
    <s v="Yes"/>
    <s v=""/>
    <s v=""/>
    <x v="2"/>
    <s v=""/>
    <s v=""/>
    <s v=""/>
    <s v=""/>
    <s v=""/>
    <s v=""/>
    <s v=""/>
    <s v=""/>
    <s v=""/>
    <s v=""/>
    <s v=""/>
    <s v=""/>
    <s v=""/>
    <s v=""/>
    <s v=""/>
    <s v=""/>
    <s v=""/>
    <s v=""/>
    <s v="Current Week"/>
  </r>
  <r>
    <s v="Applying Harm Reduction Principles to Address Screen Time in Young Children Amidst the COVID-19 Pandemic"/>
    <s v="None Available"/>
    <s v="5/18/20"/>
    <d v="2020-05-21T00:00:00"/>
    <s v="https://doi.org/10.1097/dbp.0000000000000825"/>
    <s v="https://doi.org/10.1097/dbp.0000000000000825"/>
    <x v="14"/>
    <x v="6"/>
    <s v="Vanderloo LM, Carsley S, Aglipay M, Cost KT, Maguire J, Birken CS."/>
    <s v="J Dev Behav Pediatr"/>
    <n v="2020"/>
    <s v="Peer-reviewed"/>
    <s v="10.1097/DBP.0000000000000825"/>
    <n v="0"/>
    <s v=""/>
    <s v="Yes"/>
    <s v=""/>
    <s v=""/>
    <x v="1"/>
    <s v=""/>
    <s v=""/>
    <s v=""/>
    <s v=""/>
    <s v=""/>
    <s v=""/>
    <s v=""/>
    <s v=""/>
    <s v=""/>
    <s v=""/>
    <s v=""/>
    <s v=""/>
    <s v=""/>
    <s v=""/>
    <s v=""/>
    <s v=""/>
    <s v=""/>
    <s v=""/>
    <s v="Current Week"/>
  </r>
  <r>
    <s v="Nasal ACE2 Levels and COVID-19 in Children"/>
    <s v="None Available"/>
    <s v="5/20/20"/>
    <d v="2020-05-21T00:00:00"/>
    <s v="https://doi.org/10.1001/jama.2020.8946"/>
    <s v="https://doi.org/10.1001/jama.2020.8946"/>
    <x v="0"/>
    <x v="6"/>
    <s v="Patel AB, Verma A."/>
    <s v="JAMA"/>
    <n v="2020"/>
    <s v="Peer-reviewed"/>
    <s v="10.1001/jama.2020.8946"/>
    <n v="0"/>
    <s v=""/>
    <s v="Yes"/>
    <s v=""/>
    <s v=""/>
    <x v="0"/>
    <s v=""/>
    <s v=""/>
    <s v=""/>
    <s v=""/>
    <s v=""/>
    <s v=""/>
    <s v=""/>
    <s v=""/>
    <s v=""/>
    <s v=""/>
    <s v=""/>
    <s v=""/>
    <s v=""/>
    <s v=""/>
    <s v=""/>
    <s v=""/>
    <s v=""/>
    <s v=""/>
    <s v="Current Week"/>
  </r>
  <r>
    <s v="Early impact of the coronavirus disease (COVID-19) pandemic and physical distancing measures on routine childhood vaccinations in England, January to April 2020"/>
    <s v="Using electronic health records, we assessed the early impact of coronavirus disease (COVID-19) on routine childhood vaccination in England by 26 April 2020. Measles-mumps-rubella vaccination counts fell from February 2020, and in the 3 weeks after introduction of physical distancing measures were 19.8% lower (95% confidence interval: -20.7 to -18.9) than the same period in 2019, before improving in mid-April. A gradual decline in hexavalent vaccination counts throughout 2020 was not accentuated by physical distancing."/>
    <s v="May 2020"/>
    <d v="2020-05-21T00:00:00"/>
    <s v="https://doi.org/10.2807/1560-7917.es.2020.25.19.2000848"/>
    <s v="https://doi.org/10.2807/1560-7917.es.2020.25.19.2000848"/>
    <x v="4"/>
    <x v="3"/>
    <s v="McDonald HI, Tessier E, White JM, Woodruff M, Knowles C, Bates C, Parry J, Walker JL, Scott JA, Smeeth L, Yarwood J, Ramsay M, Edelstein M."/>
    <s v="Euro Surveill"/>
    <n v="2020"/>
    <s v="Peer-reviewed"/>
    <s v="10.2807/1560-7917.ES.2020.25.19.2000848"/>
    <n v="0"/>
    <s v=""/>
    <s v="Yes"/>
    <s v=""/>
    <s v="Yes"/>
    <x v="1"/>
    <s v=""/>
    <s v=""/>
    <s v=""/>
    <s v=""/>
    <s v=""/>
    <s v=""/>
    <s v=""/>
    <s v=""/>
    <s v=""/>
    <s v=""/>
    <s v=""/>
    <s v=""/>
    <s v=""/>
    <s v=""/>
    <s v=""/>
    <s v=""/>
    <s v=""/>
    <s v=""/>
    <s v="Current Week"/>
  </r>
  <r>
    <s v="Authors' reply to correspondence in response to &quot;Will children reveal their secret? The coronavirus dilemma&quot;"/>
    <s v="None Available"/>
    <s v="5/19/20"/>
    <d v="2020-05-21T00:00:00"/>
    <s v="https://doi.org/10.1183/13993003.01617-2020"/>
    <s v="https://doi.org/10.1183/13993003.01617-2020"/>
    <x v="0"/>
    <x v="6"/>
    <s v="Midulla F, Cristiani L, Mancino E."/>
    <s v="Eur Respir J"/>
    <n v="2020"/>
    <s v="Peer-reviewed"/>
    <s v="10.1183/13993003.01617-2020"/>
    <n v="0"/>
    <s v=""/>
    <s v="Yes"/>
    <s v=""/>
    <s v=""/>
    <x v="0"/>
    <s v=""/>
    <s v=""/>
    <s v=""/>
    <s v=""/>
    <s v=""/>
    <s v=""/>
    <s v=""/>
    <s v=""/>
    <s v=""/>
    <s v=""/>
    <s v=""/>
    <s v=""/>
    <s v=""/>
    <s v=""/>
    <s v=""/>
    <s v=""/>
    <s v=""/>
    <s v=""/>
    <s v="Current Week"/>
  </r>
  <r>
    <s v="Antenatal corticosteroids for pregnant women with COVID-19 infection and preterm prelabor rupture of membranes: a decision analysis"/>
    <s v="Background: While antenatal corticosteroids are routinely used to decrease adverse neonatal outcomes following preterm delivery, corticosteroids are also associated with worse outcomes in patients with viral respiratory infections. Currently in the setting of the COVID-19 pandemic, it is unclear whether antenatal corticosteroids for infant benefit outweigh the potential harm to a pregnant woman with a COVID-19 infection.Objective: To determine at which gestational ages administering antenatal corticosteroids is the optimal management strategy for hospitalized women with preterm prelabor rupture of membranes (PPROM) who have a COVID-19 infection.Methods: We designed a decision-analytic model to assess the maternal and infant outcomes associated with antenatal corticosteroid administration for risk of preterm delivery following rupture of membranes in the setting of a COVID-19 infection. We used a theoretical cohort of 10,000 women at each gestational age between 24 and 32 weeks who were hospitalized with PPROM and found to be COVID-19 positive. Maternal outcomes included intensive care unit admission and death related to COVID-19 infection. The infant outcomes of interest included respiratory distress syndrome, intraventricular hemorrhage, neurodevelopmental delay, and death, and were assessed along with maternal and infant quality-adjusted life years (QALYs). Deterministic and probabilistic sensitivity analyses were used to evaluate model assumptions.Results: In our theoretical cohort of 10,000 women with COVID-19 infection and preterm prelabor rupture of membrane between 24 and 32 weeks, corticosteroid administration resulted in 2,200 women admitted to the ICU and 110 maternal deaths at each gestational age. No antenatal corticosteroid use resulted in 1,500 ICU admissions and 75 maternal deaths at each gestational age. Antenatal corticosteroid administration also resulted in fewer cases of respiratory distress syndrome, intraventricular hemorrhage, and infant death. Overall, we found that between 24 and 30 weeks of gestation, administering antenatal corticosteroids was the optimal management strategy as it resulted in higher combined QALYs than no corticosteroid use. For 31 and 32 weeks of gestation, antenatal corticosteroid administration resulted in lower combined QALYs. On sensitivity analyses, we found that with increasing gestational age, the probability which antenatal corticosteroids was the optimal management strategy decreased.Conclusion: Administration of antenatal corticosteroids was an effective management strategy compared to no corticosteroid administration at gestational ages less than 31 weeks. These results provide data for clinicians to utilize when counseling pregnant patients hospitalized with PPROM and have a COVID-19 infection."/>
    <s v="5/19/20"/>
    <d v="2020-05-21T00:00:00"/>
    <s v="https://doi.org/10.1080/14767058.2020.1763951"/>
    <s v="https://doi.org/10.1080/14767058.2020.1763951"/>
    <x v="2"/>
    <x v="4"/>
    <s v="Zhou CG, Packer CH, Hersh AR, Caughey AB."/>
    <s v="J Matern Fetal Neonatal Med"/>
    <n v="2020"/>
    <s v="Peer-reviewed"/>
    <s v="10.1080/14767058.2020.1763951"/>
    <n v="0"/>
    <s v="Yes"/>
    <s v=""/>
    <s v=""/>
    <s v=""/>
    <x v="1"/>
    <s v="theoretical cohort of 10,000 women"/>
    <s v=""/>
    <s v=""/>
    <s v=""/>
    <s v="Yes"/>
    <s v="Yes"/>
    <s v=""/>
    <s v=""/>
    <s v=""/>
    <s v=""/>
    <s v=""/>
    <s v=""/>
    <s v=""/>
    <s v=""/>
    <s v=""/>
    <s v="Antenatal corticosteriod"/>
    <s v="Decision-analytic model with deterministic and probabilistic sensitivity analyses"/>
    <s v=""/>
    <s v="Current Week"/>
  </r>
  <r>
    <s v="Exclusion of Pregnant Women from Clinical Trials during the Coronavirus Disease 2019 Pandemic: A Review of International Registries"/>
    <s v="Objective: Pregnant women have been historically excluded from clinical trials for nonobstetric conditions, even during prior epidemics. The objective of this review is to describe the current state of research for pregnant women during the coronavirus disease 2019 (COVID-19) pandemic._x000a__x000a_Study design: We conducted a search of international trial registries for trials relating to the novel coronavirus. The eligibility criteria for each trial were reviewed for inclusion/exclusion of pregnant women. Relevant data were extracted and descriptive statistics were calculated for individual and combined data. The total number of trials from each registry were compared, as well as the proportions of pregnancy-related trials within each._x000a__x000a_Results: Among 621,370 trials in the World Health Organization International Clinical Trials Registry, 927 (0.15%) were COVID-19 related. Of those, the majority (52%) explicitly excluded pregnancy or failed to address pregnancy at all (46%) and only 16 (1.7%) were pregnancy specific. When categorized by region, 688 (74.2%) of COVID-19 trials were in Asia, followed by 128 (13.8%) in Europe, and 66 (7.2%) in North America. Of the COVID-19 trials which included pregnant women, only three were randomized-controlled drug trials._x000a__x000a_Conclusion: Approximately 1.7% of current COVID-19 research is pregnancy related and the majority of trials either explicitly exclude or fail to address pregnancy. Only three interventional trials worldwide involved pregnant women. The knowledge gap concerning the safety and efficacy of interventions for COVID-19 created by the exclusion of pregnant women may ultimately harm them. While &quot;ethical&quot; concerns about fetal exposure are often cited, it is in fact unethical to habitually exclude pregnant women from research."/>
    <s v="5/19/20"/>
    <d v="2020-05-20T00:00:00"/>
    <s v="https://doi.org/10.1055/s-0040-1712103"/>
    <s v="https://doi.org/10.1055/s-0040-1712103"/>
    <x v="31"/>
    <x v="0"/>
    <s v="Smith DD, Pippen JL, Adesomo AA, Rood KM, Landon MB, Costantine MM."/>
    <s v="Am J Perinatol"/>
    <n v="2020"/>
    <s v="Peer-reviewed"/>
    <s v="10.1055/s-0040-1712103"/>
    <n v="0"/>
    <s v="Yes"/>
    <s v=""/>
    <s v=""/>
    <s v=""/>
    <x v="0"/>
    <s v=""/>
    <s v=""/>
    <s v=""/>
    <s v=""/>
    <s v=""/>
    <s v=""/>
    <s v=""/>
    <s v=""/>
    <s v=""/>
    <s v=""/>
    <s v=""/>
    <s v=""/>
    <s v=""/>
    <s v=""/>
    <s v=""/>
    <s v=""/>
    <s v=""/>
    <s v=""/>
    <s v="Current Week"/>
  </r>
  <r>
    <s v="Why is SARS-CoV-2 infection milder among children?"/>
    <s v="None Available"/>
    <s v="2020"/>
    <d v="2020-05-20T00:00:00"/>
    <s v="https://doi.org/10.6061/clinics/2020/e1947"/>
    <s v="https://doi.org/10.6061/clinics/2020/e1947"/>
    <x v="0"/>
    <x v="6"/>
    <s v="Palmeira P, Barbuto JAM, Silva CAA, Carneiro-Sampaio M."/>
    <s v="Clinics (Sao Paulo)"/>
    <n v="2020"/>
    <s v="Peer-reviewed"/>
    <s v="10.6061/clinics/2020/e1947"/>
    <n v="0"/>
    <s v=""/>
    <s v="Yes"/>
    <s v=""/>
    <s v=""/>
    <x v="0"/>
    <s v=""/>
    <s v=""/>
    <s v=""/>
    <s v=""/>
    <s v=""/>
    <s v=""/>
    <s v=""/>
    <s v=""/>
    <s v=""/>
    <s v=""/>
    <s v=""/>
    <s v=""/>
    <s v=""/>
    <s v=""/>
    <s v=""/>
    <s v=""/>
    <s v=""/>
    <s v=""/>
    <s v="Current Week"/>
  </r>
  <r>
    <s v="Extracorporeal Membrane Oxygenation for Pediatric Patients With Coronavirus Disease 2019-Related Illness"/>
    <s v="Objective: To describe current hospital guidelines and the opinions of extracorporeal membrane oxygenation leaders at U.S. children's hospitals concerning the use of extracorporeal membrane oxygenation for coronavirus disease 2019-positive pediatric patients._x000a__x000a_Design: Confidential, self-administered questionnaire._x000a__x000a_Setting: One hundred twenty-seven U.S. pediatric extracorporeal membrane oxygenation centers._x000a__x000a_Subjects: Extracorporeal membrane oxygenation center program directors and coordinators._x000a__x000a_Interventions: None._x000a__x000a_Measurements and main results: In March 2020, a survey was sent to 127 pediatric extracorporeal membrane oxygenation centers asking them to report their current hospital extracorporeal membrane oxygenation guidelines for coronavirus disease 2019-positive patients. Respondents were also asked their opinion on three ethical dilemmas including: prioritization of children over adults for extracorporeal membrane oxygenation use, institution of do-not-resuscitate orders, and the use of extracorporeal cardiopulmonary resuscitation for coronavirus disease 2019-positive patients. Forty-seven extracorporeal membrane oxygenation centers had enacted guidelines including 46 (100%) that offer venovenous-extracorporeal membrane oxygenation and 42 (89%) that offer venoarterial-extracorporeal membrane oxygenation for coronavirus disease 2019-positive pediatric patients. Forty-four centers (94%) stated that the indications for extracorporeal membrane oxygenation candidacy in coronavirus disease 2019 disease were similar to those used in other viral illnesses, such as respiratory syncytial virus or influenza. Most program directors (98%) did not endorse that children hospitalized with coronavirus disease 2019 should be made do-not-resuscitate and had variable opinions on whether children should be given higher priority over adults when rationing extracorporeal membrane oxygenation. Over half of program directors (60%) did not support the use of extracorporeal cardiopulmonary resuscitation for coronavirus disease 2019._x000a__x000a_Conclusions: The majority of pediatric extracorporeal membrane oxygenation centers have proactively established guidelines for the use of extracorporeal membrane oxygenation for coronavirus disease 2019-related illnesses. Further work is needed to help guide the fair allocation of extracorporeal membrane oxygenation resources and to determine the appropriateness of extracorporeal cardiopulmonary resuscitation."/>
    <s v="5/15/20"/>
    <d v="2020-05-20T00:00:00"/>
    <s v="https://doi.org/10.1097/pcc.0000000000002432"/>
    <s v="https://doi.org/10.1097/pcc.0000000000002432"/>
    <x v="2"/>
    <x v="2"/>
    <s v="MacGregor RM, Antiel RM, Najaf T, Said AS, Warner BW, Raval MV, Shakhsheer B."/>
    <s v="Pediatr Crit Care Med"/>
    <n v="2020"/>
    <s v="Peer-reviewed"/>
    <s v="10.1097/PCC.0000000000002432"/>
    <n v="0"/>
    <s v=""/>
    <s v="Yes"/>
    <s v=""/>
    <s v="Yes"/>
    <x v="1"/>
    <s v=""/>
    <s v=""/>
    <s v=""/>
    <s v=""/>
    <s v=""/>
    <s v=""/>
    <s v=""/>
    <s v=""/>
    <s v=""/>
    <s v=""/>
    <s v="Yes"/>
    <s v=""/>
    <s v=""/>
    <s v=""/>
    <s v="Yes"/>
    <s v=""/>
    <s v=""/>
    <s v=""/>
    <s v="Current Week"/>
  </r>
  <r>
    <s v="Can pediatric COVID-19 testing sensitivity be improved with sequential tests?"/>
    <s v="None Available"/>
    <s v="5/15/20"/>
    <d v="2020-05-20T00:00:00"/>
    <s v="https://doi.org/10.1213/ane.0000000000004982"/>
    <s v="https://doi.org/10.1213/ane.0000000000004982"/>
    <x v="2"/>
    <x v="6"/>
    <s v="Soneru CN, Petersen TR, Bajracharya M, Hadid S, Demeter A."/>
    <s v="Anesth Analg"/>
    <n v="2020"/>
    <s v="Peer-reviewed"/>
    <s v="10.1213/ANE.0000000000004982"/>
    <n v="0"/>
    <s v=""/>
    <s v="Yes"/>
    <s v=""/>
    <s v=""/>
    <x v="1"/>
    <s v=""/>
    <s v=""/>
    <s v=""/>
    <s v=""/>
    <s v=""/>
    <s v=""/>
    <s v=""/>
    <s v=""/>
    <s v=""/>
    <s v=""/>
    <s v=""/>
    <s v=""/>
    <s v=""/>
    <s v=""/>
    <s v=""/>
    <s v=""/>
    <s v=""/>
    <s v=""/>
    <s v="Current Week"/>
  </r>
  <r>
    <s v="Vertical transmission of COVID-19: SARS-CoV-2 RNA on the fetal side of the placenta in pregnancies with COVID-19 positive mothers and neonates at birth"/>
    <s v="None Available"/>
    <s v="5/18/20"/>
    <d v="2020-05-20T00:00:00"/>
    <s v="https://doi.org/10.1016/j.ajogmf.2020.100145"/>
    <s v="https://doi.org/10.1016/j.ajogmf.2020.100145"/>
    <x v="16"/>
    <x v="2"/>
    <s v="PatanÃ¨ L, Morotti D, Giunta MR, Sigismondi C, Piccoli MG, Frigerio L, Mangili G, Arosio M, Cornolti G."/>
    <s v="Am J Obstet Gynecol MFM"/>
    <n v="2020"/>
    <s v="Peer-reviewed"/>
    <s v="10.1016/j.ajogmf.2020.100145"/>
    <n v="0"/>
    <s v="Yes"/>
    <s v=""/>
    <s v="Yes"/>
    <s v=""/>
    <x v="1"/>
    <s v=""/>
    <s v="Yes"/>
    <s v=""/>
    <s v=""/>
    <s v=""/>
    <s v=""/>
    <s v=""/>
    <s v=""/>
    <s v=""/>
    <s v=""/>
    <s v=""/>
    <s v=""/>
    <s v=""/>
    <s v=""/>
    <s v=""/>
    <s v=""/>
    <s v=""/>
    <s v=""/>
    <s v="Current Week"/>
  </r>
  <r>
    <s v="Covid-19, pregnancy and childbirth"/>
    <s v="None Available"/>
    <s v="5/15/20"/>
    <d v="2020-05-20T00:00:00"/>
    <s v="https://doi.org/10.1016/j.banm.2020.05.026"/>
    <s v="https://doi.org/10.1016/j.banm.2020.05.026"/>
    <x v="7"/>
    <x v="6"/>
    <n v="0"/>
    <s v="Bull Acad Natl Med"/>
    <n v="2020"/>
    <s v="Peer-reviewed"/>
    <s v="10.1016/j.banm.2020.05.026"/>
    <n v="0"/>
    <s v="Yes"/>
    <s v=""/>
    <s v=""/>
    <s v=""/>
    <x v="1"/>
    <s v=""/>
    <s v=""/>
    <s v=""/>
    <s v=""/>
    <s v=""/>
    <s v=""/>
    <s v=""/>
    <s v=""/>
    <s v=""/>
    <s v=""/>
    <s v=""/>
    <s v=""/>
    <s v=""/>
    <s v=""/>
    <s v=""/>
    <s v=""/>
    <s v=""/>
    <s v=""/>
    <s v="Current Week"/>
  </r>
  <r>
    <s v="CoViD-19, containment and accidents in children's domestic life"/>
    <s v="None Available"/>
    <s v="5/15/20"/>
    <d v="2020-05-20T00:00:00"/>
    <s v="https://doi.org/10.1016/j.banm.2020.05.016"/>
    <s v="https://doi.org/10.1016/j.banm.2020.05.016"/>
    <x v="7"/>
    <x v="6"/>
    <n v="0"/>
    <s v="Bull Acad Natl Med"/>
    <n v="2020"/>
    <s v="Peer-reviewed"/>
    <s v="10.1016/j.banm.2020.05.016"/>
    <n v="0"/>
    <s v=""/>
    <s v="Yes"/>
    <s v=""/>
    <s v=""/>
    <x v="1"/>
    <s v=""/>
    <s v=""/>
    <s v=""/>
    <s v=""/>
    <s v=""/>
    <s v=""/>
    <s v=""/>
    <s v=""/>
    <s v=""/>
    <s v=""/>
    <s v=""/>
    <s v=""/>
    <s v=""/>
    <s v=""/>
    <s v=""/>
    <s v=""/>
    <s v=""/>
    <s v=""/>
    <s v="Current Week"/>
  </r>
  <r>
    <s v="Reduction of coronavirus burden with mass azithromycin distribution"/>
    <s v="We evaluated the potential antiviral effects of azithromycin on the nasopharyngeal virome of Nigerien children who had received multiple rounds of mass drug administration. We found that the respiratory burden of non-SARS coronaviruses was decreased with azithromycin distributions."/>
    <s v="5/19/20"/>
    <d v="2020-05-20T00:00:00"/>
    <s v="https://doi.org/10.1093/cid/ciaa606"/>
    <s v="https://doi.org/10.1093/cid/ciaa606"/>
    <x v="3"/>
    <x v="9"/>
    <s v="Doan T, Hinterwirth A, Arzika AM, Worden L, Chen C, Zhong L, Oldenburg CE, Keenan JD, Lietman TM; MORDOR Study Group."/>
    <s v="Clin Infect Dis"/>
    <n v="2020"/>
    <s v="Peer-reviewed"/>
    <s v="10.1093/cid/ciaa606"/>
    <n v="0"/>
    <s v=""/>
    <s v="Yes"/>
    <s v=""/>
    <s v=""/>
    <x v="2"/>
    <s v="890 nasopharyngeal samples tested"/>
    <s v=""/>
    <s v=""/>
    <s v=""/>
    <s v=""/>
    <s v=""/>
    <s v="Yes"/>
    <s v=""/>
    <s v=""/>
    <s v=""/>
    <s v="Yes"/>
    <s v=""/>
    <s v=""/>
    <s v=""/>
    <s v=""/>
    <s v="Azrithromycin"/>
    <s v=""/>
    <s v=""/>
    <s v="Current Week"/>
  </r>
  <r>
    <s v="Pediatric COVID-19: An Update on the Expanding Pandemic"/>
    <s v="None Available"/>
    <s v="5/18/20"/>
    <d v="2020-05-20T00:00:00"/>
    <s v="https://doi.org/10.1016/j.ijpam.2020.05.001"/>
    <s v="https://doi.org/10.1016/j.ijpam.2020.05.001"/>
    <x v="0"/>
    <x v="6"/>
    <s v="Al-Hajjar S, McIntosh K."/>
    <s v="Int J Pediatr Adolesc Med"/>
    <n v="2020"/>
    <s v="Peer-reviewed"/>
    <s v="10.1016/j.ijpam.2020.05.001"/>
    <n v="0"/>
    <s v=""/>
    <s v="Yes"/>
    <s v=""/>
    <s v=""/>
    <x v="0"/>
    <s v=""/>
    <s v=""/>
    <s v=""/>
    <s v=""/>
    <s v=""/>
    <s v=""/>
    <s v=""/>
    <s v=""/>
    <s v=""/>
    <s v=""/>
    <s v=""/>
    <s v=""/>
    <s v=""/>
    <s v=""/>
    <s v=""/>
    <s v=""/>
    <s v=""/>
    <s v=""/>
    <s v="Current Week"/>
  </r>
  <r>
    <s v="The use of convalescent plasma therapy and remdesivir in the successful management of a critically ill obstetric patient with novel coronavirus 2019 infection: A case report"/>
    <s v="Remdesivir is a novel therapeutic with known activity against SARS CoV-2 and related coronaviruses. Remdesivir, as well as convalescent plasma therapy, are currently under investigation as potential therapies for patients with Coronavirus Disease 19 (COVID-19). In this case report we summarize the use of convalescent plasma therapy and then remdesivir as a late addition in the treatment of a critically ill obstetric patient with COVID-19. The patient subsequently improved, was extubated 5 days after initiation of remdesivir, was transitioned to room air 24 h later, and discharged at the completion of remdesivir therapy."/>
    <s v="5/16/20"/>
    <d v="2020-05-20T00:00:00"/>
    <s v="https://doi.org/10.1016/j.crwh.2020.e00221"/>
    <s v="https://doi.org/10.1016/j.crwh.2020.e00221"/>
    <x v="2"/>
    <x v="2"/>
    <s v="Anderson J, Schauer J, Bryant S, Graves CR."/>
    <s v="Case Rep Womens Health"/>
    <n v="2020"/>
    <s v="Peer-reviewed"/>
    <s v="10.1016/j.crwh.2020.e00221"/>
    <n v="0"/>
    <s v="Yes"/>
    <s v=""/>
    <s v=""/>
    <s v=""/>
    <x v="1"/>
    <n v="1"/>
    <s v="Yes"/>
    <s v=""/>
    <s v=""/>
    <s v=""/>
    <s v="Yes"/>
    <s v=""/>
    <s v=""/>
    <s v=""/>
    <s v=""/>
    <s v=""/>
    <s v=""/>
    <s v=""/>
    <s v=""/>
    <s v=""/>
    <s v=""/>
    <s v=""/>
    <s v=""/>
    <s v="Current Week"/>
  </r>
  <r>
    <s v="Novel coronavirus-related acute respiratory distress syndrome in a patient with twin pregnancy: A case report"/>
    <s v="We present the case of a 39-year-old woman, G1P0, who had conceived twins via in-vitro fertilization, who presented at 27 weeks of gestation with nasal congestion and dry cough for 7 days. On presentation, her physical examination was benign, except for sinus tachycardia, and she was oxygenating adequately on room air. Laboratory studies were unremarkable, except a PCR test positive for SARS-COV2, and a CT scan of her chest showed bilateral multi-focal ground-glass opacities. A fetal non-stress test was reassuring. She was treated with intravenous fluids, ceftriaxone, azithromycin, and hydroxychloroquine. During her hospital stay, she developed progressively worsening respiratory failure, initially requiring non-invasive ventilation, and subsequently progressed to acute respiratory distress syndrome requiring mechanical ventilation. She then suffered from sudden hypoxemia and hemodynamic collapse, on maximal ventilatory support, prompting an emergency cesarean section at bedside. This led to rapid stabilization of hemodynamic parameters, and of her overall respiratory status. Both the twins were born prematurely, and one of them tested positive for SARS-COV2."/>
    <s v="5/16/20"/>
    <d v="2020-05-20T00:00:00"/>
    <s v="https://doi.org/10.1016/j.crwh.2020.e00220"/>
    <s v="https://doi.org/10.1016/j.crwh.2020.e00220"/>
    <x v="2"/>
    <x v="2"/>
    <s v="Mehta H, Ivanovic S, Cronin A, VanBrunt L, Mistry N, Miller R, Yodice P, Rezai F."/>
    <s v="Case Rep Womens Health"/>
    <n v="2020"/>
    <s v="Peer-reviewed"/>
    <s v="10.1016/j.crwh.2020.e00220"/>
    <n v="0"/>
    <s v="Yes"/>
    <s v=""/>
    <s v="Yes"/>
    <s v=""/>
    <x v="1"/>
    <s v="1 pregnant women giving birth to twins"/>
    <s v="Yes"/>
    <s v=""/>
    <s v=""/>
    <s v="Yes"/>
    <s v="Yes"/>
    <s v=""/>
    <s v=""/>
    <s v=""/>
    <s v=""/>
    <s v=""/>
    <s v=""/>
    <s v=""/>
    <s v=""/>
    <s v=""/>
    <s v=""/>
    <s v=""/>
    <s v=""/>
    <s v="Current Week"/>
  </r>
  <r>
    <s v="Reflection on lower rates of COVID-19 in children: Does childhood immunizations offer unexpected protection?"/>
    <s v="The incidence of COVID-19 in children and teenagers is only about 2% in China. Children had mild symptoms and hardly infected other children or adults. It is worth considering that children are the most vulnerable to respiratory pathogens, but fatal SARS-like virus had not caused severe cases among them. According to the pathological studies of COVID-19 and SARS, a sharp decrease in T lymphocytes leads to the breakdown of the immune system. The cellular immune system of children differs from that of adults may be the keystone of atypical clinical manifestations or even covert infection. The frequent childhood vaccinations and repeated pathogens infections might be resulting in trained immunity of innate immune cells, immune fitness of adaptive immune cells or cross-protection of antibodies in the children. Therefore, due to lack of specific vaccine, some vaccines for tuberculosis, influenza and pneumonia may have certain application potential for the front-line health workers in the prevention and control of COVID-19. However, for high-risk susceptible populations, such as the elderly with basic diseases such as hypertension and diabetes, it is necessary to explore the remedial effect of the planned immune process on their immunity to achieve the trained immunity or immune fitness, so as to improve their own antiviral ability."/>
    <s v="5/15/20"/>
    <d v="2020-05-20T00:00:00"/>
    <s v="https://doi.org/10.1016/j.mehy.2020.109842"/>
    <s v="https://doi.org/10.1016/j.mehy.2020.109842"/>
    <x v="12"/>
    <x v="0"/>
    <s v="Lyu J, Miao T, Dong J, Cao R, Li Y, Chen Q."/>
    <s v="Med Hypotheses"/>
    <n v="2020"/>
    <s v="Peer-reviewed"/>
    <s v="10.1016/j.mehy.2020.109842"/>
    <n v="0"/>
    <s v=""/>
    <s v="Yes"/>
    <s v=""/>
    <s v=""/>
    <x v="2"/>
    <s v=""/>
    <s v=""/>
    <s v=""/>
    <s v=""/>
    <s v=""/>
    <s v=""/>
    <s v=""/>
    <s v=""/>
    <s v=""/>
    <s v=""/>
    <s v=""/>
    <s v=""/>
    <s v=""/>
    <s v=""/>
    <s v=""/>
    <s v=""/>
    <s v=""/>
    <s v=""/>
    <s v="Current Week"/>
  </r>
  <r>
    <s v="Covid-19 during pregnancy: a case series from an universally tested population from the north of Portugal"/>
    <s v="None Available"/>
    <s v="5/15/20"/>
    <d v="2020-05-20T00:00:00"/>
    <s v="https://doi.org/10.1016/j.ejogrb.2020.05.029"/>
    <s v="https://doi.org/10.1016/j.ejogrb.2020.05.029"/>
    <x v="35"/>
    <x v="2"/>
    <s v="DÃ³ria M, Peixinho C, Laranjo M, VarejÃ£o AM, Silva PT."/>
    <s v="Eur J Obstet Gynecol Reprod Biol"/>
    <n v="2020"/>
    <s v="Peer-reviewed"/>
    <s v="10.1016/j.ejogrb.2020.05.029"/>
    <n v="0"/>
    <s v="Yes"/>
    <s v=""/>
    <s v="Yes"/>
    <s v=""/>
    <x v="1"/>
    <s v="12 positive out of 103 pregnant women"/>
    <s v="Yes"/>
    <s v=""/>
    <s v=""/>
    <s v=""/>
    <s v=""/>
    <s v=""/>
    <s v=""/>
    <s v=""/>
    <s v=""/>
    <s v=""/>
    <s v=""/>
    <s v=""/>
    <s v=""/>
    <s v=""/>
    <s v=""/>
    <s v=""/>
    <s v=""/>
    <s v="Current Week"/>
  </r>
  <r>
    <s v="Can SARS-CoV-2-infected women breastfeed after viral clearance?"/>
    <s v="The recently emerged novel coronavirus pneumonia, named the coronavirus disease 2019 (COVID-19), shares several clinical characteristics with severe acute respiratory syndrome (SARS) and Middle East respiratory syndrome (MERS), and spread rapidly throughout China in December of 2019 (Huang et al., 2020). The pathogen 2019 novel coronavirus (2019-nCoV) is now named SARS coronavirus 2 (SARS-CoV-2) and is highly infectious. As of Apr. 9, 2020, over 80 000 confirmed cases had been reported, with an estimated mortality rate of 4.0% (Chinese Center for Disease Control and Prevention, 2020). Person-to-person transmission and familial clustering have been reported (Chan et al., 2020; Nishiura et al., 2020; Phan et al., 2020). However, there is no evidence of fetal intrauterine infection in pregnant women who have been infected with SARS-CoV-2 in their third trimester (Chen et al., 2020). It is unclear whether breastfeeding transmits the virus from previously infected and recovered mothers to their babies. Here we report the clinical course of a pregnant woman with COVID-19. In order to determine whether SARS-CoV-2 can be transmitted to newborns through breastfeeding, we measured viral RNA in the patient's breastmilk samples at different time points after delivery."/>
    <s v="May 2020"/>
    <d v="2020-05-20T00:00:00"/>
    <s v="https://www.ncbi.nlm.nih.gov/pmc/articles/PMC7205600/"/>
    <s v="https://www.ncbi.nlm.nih.gov/pmc/articles/PMC7205600/"/>
    <x v="12"/>
    <x v="2"/>
    <s v="Lang GJ, Zhao H."/>
    <s v="J Zhejiang Univ Sci B"/>
    <n v="2020"/>
    <s v="Peer-reviewed"/>
    <s v="10.1631/jzus.B2000095"/>
    <n v="0"/>
    <s v="Yes"/>
    <s v=""/>
    <s v="Yes"/>
    <s v=""/>
    <x v="2"/>
    <n v="1"/>
    <s v="Yes"/>
    <s v=""/>
    <s v=""/>
    <s v=""/>
    <s v=""/>
    <s v=""/>
    <s v=""/>
    <s v=""/>
    <s v=""/>
    <s v=""/>
    <s v="Yes"/>
    <s v=""/>
    <s v=""/>
    <s v=""/>
    <s v=""/>
    <s v=""/>
    <s v="Breastfeeding/Breastmilk"/>
    <s v="Current Week"/>
  </r>
  <r>
    <s v="Dialectical behavior therapy-based psychological intervention for woman in late pregnancy and early postpartum suffering from COVID-19: a case report"/>
    <s v="At the end of 2019, a new form of pneumonia disease known as the corona virus disease 2019 (COVID-19) rapidly spread throughout most provinces of China, and the total global number of COVID-19 cases has surpassed 500 000 by Mar. 27, 2020 (WHO, 2020). On Jan. 30, 2020, the World Health Organization (WHO) declared COVID-19 a global health emergency (WHO, 2020). COVID-19 causes most damage to the respiratory system, leading to pneumonia or breathing difficulties. The confirmed case fatality risk (cCFR) was estimated to be 5% to 8% (Jung et al., 2020). Besides physical pain, COVID-19 also induces psychological distress, with depression, anxiety, and stress affecting the general population, quarantined population, medical staff, and patients at different levels (Kang et al., 2020; Xiang et al., 2020). Previous research on patients in isolation wards highlighted the risk of depressed mood, fear, loneliness, frustration, excessive worries, and insomnia (Abad et al., 2010)."/>
    <s v="May 2020"/>
    <d v="2020-05-20T00:00:00"/>
    <s v="https://www.ncbi.nlm.nih.gov/pmc/articles/PMC7110264/"/>
    <s v="https://www.ncbi.nlm.nih.gov/pmc/articles/PMC7110264/"/>
    <x v="12"/>
    <x v="2"/>
    <s v="Huang JW, Zhou XY, Lu SJ, Xu Y, Hu JB, Huang ML, Wang HF, Hu CC, Li SG, Chen JK, Wang Z, Hu SH, Wei N."/>
    <s v="J Zhejiang Univ Sci B"/>
    <n v="2020"/>
    <s v="Peer-reviewed"/>
    <s v="10.1631/jzus.B2010012"/>
    <n v="0"/>
    <s v="Yes"/>
    <s v=""/>
    <s v=""/>
    <s v=""/>
    <x v="2"/>
    <s v=""/>
    <s v="Yes"/>
    <s v=""/>
    <s v=""/>
    <s v="Yes"/>
    <s v="Yes"/>
    <s v=""/>
    <s v=""/>
    <s v=""/>
    <s v=""/>
    <s v=""/>
    <s v=""/>
    <s v=""/>
    <s v=""/>
    <s v=""/>
    <s v="Dialectical behavior therapy-based psychological intervention"/>
    <s v=""/>
    <s v=""/>
    <s v="Current Week"/>
  </r>
  <r>
    <s v="SARS-COV-2 infection in children and newborns: a systematic review"/>
    <s v="A recent outbreak of a novel Coronavirus responsible for a Severe Acute Respiratory Syndrome (SARS-CoV-2) is spreading globally. The aim of this study was to systematically review main clinical characteristics and outcomes of SARS-CoV-2 infections in pediatric age. An electronic search was conducted in PubMed database. Papers published between 1 January and 1 May 2020 including children aged 0-18 years were selected. Sixty-two studies and three reviews were included, with a total sample size of 7480 children (2428/4660 males, 52.1%; weighted mean age 7.6 years). Patients showed mainly mild (608/1432, 42.5%) and moderate (567/1432, 39.6%) signs of the infection. About 2% of children were admitted to the pediatric intensive care unit. The most commonly described symptoms were fever (51.6%) and cough (47.3%). Laboratory findings were often unremarkable. Children underwent a chest CT scan in 73.9% of all cases, and 32.7% resulted normal. Overall, the estimated mortality was 0.08%. A higher proportion of newborns was severely ill (12%) and dyspnea was the most common reported sign (40%).Conclusion: SARS-CoV-2 affects children less severely than adults. Laboratory and radiology findings are mainly nonspecific. Larger epidemiological and clinical cohort studies are needed to better understand possible implications of COVID-19 infection in children.What is Known:• A novel Coronavirus has been recently identified as responsible for a new Severe Acute Respiratory Syndrome (SARS-CoV-2) spreading globally.• There is limited evidence on SARS-CoV2 infection in children.What is New:• Systematically reviewed available evidence showed that children with SARS-CoV-2 infection may have a less severe pattern of disease in comparison to adults.• Blood tests and radiology findings are mainly nonspecific in children but may help to identify those who are severely ill."/>
    <s v="5/18/20"/>
    <d v="2020-05-20T00:00:00"/>
    <s v="https://doi.org/10.1007/s00431-020-03684-7"/>
    <s v="https://doi.org/10.1007/s00431-020-03684-7"/>
    <x v="31"/>
    <x v="0"/>
    <s v="Liguoro I, Pilotto C, Bonanni M, Ferrari ME, Pusiol A, Nocerino A, Vidal E, Cogo P."/>
    <s v="Eur J Pediatr"/>
    <n v="2020"/>
    <s v="Peer-reviewed"/>
    <s v="10.1007/s00431-020-03684-7"/>
    <n v="0"/>
    <s v="Yes"/>
    <s v="Yes"/>
    <s v=""/>
    <s v=""/>
    <x v="0"/>
    <s v=""/>
    <s v=""/>
    <s v=""/>
    <s v=""/>
    <s v=""/>
    <s v=""/>
    <s v=""/>
    <s v=""/>
    <s v=""/>
    <s v=""/>
    <s v=""/>
    <s v=""/>
    <s v=""/>
    <s v=""/>
    <s v=""/>
    <s v=""/>
    <s v=""/>
    <s v=""/>
    <s v="Current Week"/>
  </r>
  <r>
    <s v="The Role of Non-Contrast Chest CT in Suspected or Confirmed Coronavirus Disease 2019 (COVID-19) Pediatric Patients"/>
    <s v="None Available"/>
    <s v="5/18/20"/>
    <d v="2020-05-20T00:00:00"/>
    <s v="https://doi.org/10.1007/s12098-020-03338-4"/>
    <s v="https://doi.org/10.1007/s12098-020-03338-4"/>
    <x v="0"/>
    <x v="6"/>
    <s v="Mathew RP, Jose M, Toms A."/>
    <s v="Indian J Pediatr"/>
    <n v="2020"/>
    <s v="Peer-reviewed"/>
    <s v="10.1007/s12098-020-03338-4"/>
    <n v="0"/>
    <s v=""/>
    <s v="Yes"/>
    <s v=""/>
    <s v=""/>
    <x v="0"/>
    <s v=""/>
    <s v=""/>
    <s v=""/>
    <s v=""/>
    <s v=""/>
    <s v=""/>
    <s v=""/>
    <s v=""/>
    <s v=""/>
    <s v=""/>
    <s v=""/>
    <s v=""/>
    <s v=""/>
    <s v=""/>
    <s v=""/>
    <s v=""/>
    <s v=""/>
    <s v=""/>
    <s v="Current Week"/>
  </r>
  <r>
    <s v="Giving birth under lockdown during the COVID-19 epidemic"/>
    <s v="None Available"/>
    <s v="Jun 2020"/>
    <d v="2020-05-20T00:00:00"/>
    <s v="https://doi.org/10.1016/j.jogoh.2020.101785"/>
    <s v="https://doi.org/10.1016/j.jogoh.2020.101785"/>
    <x v="7"/>
    <x v="6"/>
    <s v="Viaux S, Maurice P, Cohen D, Jouannic JM."/>
    <s v="J Gynecol Obstet Hum Reprod"/>
    <n v="2020"/>
    <s v="Peer-reviewed"/>
    <s v="10.1016/j.jogoh.2020.101785"/>
    <n v="0"/>
    <s v="Yes"/>
    <s v=""/>
    <s v=""/>
    <s v=""/>
    <x v="1"/>
    <s v=""/>
    <s v=""/>
    <s v=""/>
    <s v=""/>
    <s v=""/>
    <s v=""/>
    <s v=""/>
    <s v=""/>
    <s v=""/>
    <s v=""/>
    <s v=""/>
    <s v=""/>
    <s v=""/>
    <s v=""/>
    <s v=""/>
    <s v=""/>
    <s v=""/>
    <s v=""/>
    <s v="Current Week"/>
  </r>
  <r>
    <s v="Psychological status of postpartum women under the COVID-19 pandemic in Japan"/>
    <s v="Under the COVID-19 (Coronavirus Disease 2019) pandemic, limitations are known to cause some psychosocial problems. We compared the results of mental screening of the postpartum women conducted during the COVID-19 epidemic with those at the same period last year. Based on the results, the worse mother-infant bonding was suspected at 1 month after birth under the COVID-19 pandemic."/>
    <s v="5/18/20"/>
    <d v="2020-05-20T00:00:00"/>
    <s v="https://doi.org/10.1080/14767058.2020.1763949"/>
    <s v="https://doi.org/10.1080/14767058.2020.1763949"/>
    <x v="17"/>
    <x v="3"/>
    <s v="Suzuki S."/>
    <s v="J Matern Fetal Neonatal Med"/>
    <n v="2020"/>
    <s v="Peer-reviewed"/>
    <s v="10.1080/14767058.2020.1763949"/>
    <n v="0"/>
    <s v="Yes"/>
    <s v=""/>
    <s v=""/>
    <s v=""/>
    <x v="1"/>
    <s v="132 pregnant during COVID-19; 148 controls (pregnant the year prior)"/>
    <s v=""/>
    <s v=""/>
    <s v=""/>
    <s v=""/>
    <s v=""/>
    <s v=""/>
    <s v=""/>
    <s v=""/>
    <s v=""/>
    <s v=""/>
    <s v=""/>
    <s v=""/>
    <s v=""/>
    <s v=""/>
    <s v=""/>
    <s v=""/>
    <s v=""/>
    <s v="Current Week"/>
  </r>
  <r>
    <s v="The immune system of children: the key to understanding SARS-CoV-2 susceptibility?"/>
    <s v="None Available"/>
    <s v="Jun 2020"/>
    <d v="2020-05-28T00:00:00"/>
    <s v="https://doi.org/10.1016/s2352-4642(20)30135-8"/>
    <s v="https://doi.org/10.1016/s2352-4642(20)30135-8"/>
    <x v="0"/>
    <x v="6"/>
    <s v="Carsetti R, Quintarelli C, Quinti I, Piano Mortari E, Zumla A, Ippolito G, Locatelli F."/>
    <s v="Lancet Child Adolesc Health"/>
    <n v="2020"/>
    <s v="Peer-reviewed"/>
    <s v="10.1016/S2352-4642(20)30135-8"/>
    <n v="0"/>
    <s v=""/>
    <s v="Yes"/>
    <s v=""/>
    <s v=""/>
    <x v="0"/>
    <s v=""/>
    <s v=""/>
    <s v=""/>
    <s v=""/>
    <s v=""/>
    <s v=""/>
    <s v=""/>
    <s v=""/>
    <s v=""/>
    <s v=""/>
    <s v=""/>
    <s v=""/>
    <s v=""/>
    <s v=""/>
    <s v=""/>
    <s v=""/>
    <s v=""/>
    <s v=""/>
    <s v="Current Week"/>
  </r>
  <r>
    <s v="Coronavirus disease 2019 in pregnancy: early lessons"/>
    <s v="The worldwide incidence of coronavirus disease 2019 (COVID-19) infection is rapidly increasing, but there exists limited information on coronavirus disease 2019 in pregnancy. Here, we present our experience with 7 confirmed cases of coronavirus disease 2019 in pregnancy presenting to a single large New York City tertiary care hospital. Of the 7 patients, 5 presented with symptoms of coronavirus disease 2019, including cough, myalgias, fevers, chest pain, and headache. Of the 7 patients, 4 were admitted to the hospital, including 2 who required supportive care with intravenous hydration. Of note, the other 2 admitted patients who were asymptomatic on admission to the hospital, presenting instead for obstetrically indicated labor inductions, became symptomatic after delivery, each requiring intensive care unit admission."/>
    <s v="May 2020"/>
    <d v="1899-12-30T00:00:00"/>
    <s v="https://doi.org/10.1016/j.ajogmf.2020.100111"/>
    <s v="https://doi.org/10.1016/j.ajogmf.2020.100111"/>
    <x v="2"/>
    <x v="2"/>
    <s v="Breslin N, Baptiste C, Miller R, Fuchs K, Goffman D, Gyamfi-Bannerman C, D'Alton M."/>
    <s v="Am J Obstet Gynecol MFM"/>
    <n v="2020"/>
    <s v="Peer-reviewed"/>
    <s v="10.1016/j.ajogmf.2020.100111"/>
    <n v="0"/>
    <s v="Yes"/>
    <s v=""/>
    <s v=""/>
    <s v=""/>
    <x v="1"/>
    <s v="7 confirmed cases"/>
    <s v="Yes"/>
    <s v=""/>
    <s v=""/>
    <s v=""/>
    <s v="Yes"/>
    <s v=""/>
    <s v=""/>
    <s v=""/>
    <s v=""/>
    <s v=""/>
    <s v=""/>
    <s v=""/>
    <s v=""/>
    <s v=""/>
    <s v=""/>
    <s v=""/>
    <s v=""/>
    <s v="Current Week"/>
  </r>
  <r>
    <s v="A controversial debate: Vertical transmission of COVID-19 in pregnancy"/>
    <s v="None Available"/>
    <s v="3/1/20"/>
    <d v="1899-12-30T00:00:00"/>
    <s v="https://dx.doi.org/10.5812/archcid.102286"/>
    <s v="https://dx.doi.org/10.5812/archcid.102286"/>
    <x v="0"/>
    <x v="6"/>
    <s v="Mardani M., Pourkaveh B."/>
    <s v="Arch Clin Infect Dis"/>
    <n v="2020"/>
    <s v="Peer-reviewed"/>
    <s v="10.5812/archcid.102286"/>
    <n v="0"/>
    <s v="Yes"/>
    <s v=""/>
    <s v="Yes"/>
    <s v=""/>
    <x v="0"/>
    <s v=""/>
    <s v=""/>
    <s v=""/>
    <s v=""/>
    <s v=""/>
    <s v=""/>
    <s v=""/>
    <s v=""/>
    <s v=""/>
    <s v=""/>
    <s v=""/>
    <s v=""/>
    <s v=""/>
    <s v=""/>
    <s v=""/>
    <s v=""/>
    <s v=""/>
    <s v=""/>
    <s v="Current Wee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50" firstHeaderRow="1" firstDataRow="1" firstDataCol="1"/>
  <pivotFields count="38">
    <pivotField showAll="0"/>
    <pivotField showAll="0"/>
    <pivotField showAll="0"/>
    <pivotField numFmtId="14" showAll="0"/>
    <pivotField showAll="0"/>
    <pivotField showAll="0"/>
    <pivotField axis="axisRow" dataField="1" showAll="0">
      <items count="38">
        <item m="1" x="36"/>
        <item x="28"/>
        <item x="14"/>
        <item x="12"/>
        <item x="7"/>
        <item x="6"/>
        <item x="16"/>
        <item x="1"/>
        <item x="0"/>
        <item x="25"/>
        <item x="4"/>
        <item x="2"/>
        <item x="22"/>
        <item x="24"/>
        <item x="3"/>
        <item x="5"/>
        <item x="8"/>
        <item x="9"/>
        <item x="10"/>
        <item x="11"/>
        <item x="13"/>
        <item x="15"/>
        <item x="17"/>
        <item x="18"/>
        <item x="19"/>
        <item x="20"/>
        <item x="21"/>
        <item x="23"/>
        <item x="26"/>
        <item x="27"/>
        <item x="29"/>
        <item x="30"/>
        <item x="31"/>
        <item x="32"/>
        <item x="33"/>
        <item x="34"/>
        <item x="35"/>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5">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6">
    <i>
      <x/>
    </i>
    <i r="1">
      <x v="1"/>
    </i>
    <i r="1">
      <x v="2"/>
    </i>
    <i r="1">
      <x v="4"/>
    </i>
    <i r="1">
      <x v="6"/>
    </i>
    <i r="1">
      <x v="8"/>
    </i>
    <i r="1">
      <x v="10"/>
    </i>
    <i r="1">
      <x v="11"/>
    </i>
    <i r="1">
      <x v="12"/>
    </i>
    <i r="1">
      <x v="15"/>
    </i>
    <i r="1">
      <x v="16"/>
    </i>
    <i r="1">
      <x v="18"/>
    </i>
    <i r="1">
      <x v="19"/>
    </i>
    <i r="1">
      <x v="20"/>
    </i>
    <i r="1">
      <x v="21"/>
    </i>
    <i r="1">
      <x v="22"/>
    </i>
    <i r="1">
      <x v="23"/>
    </i>
    <i r="1">
      <x v="25"/>
    </i>
    <i r="1">
      <x v="26"/>
    </i>
    <i r="1">
      <x v="28"/>
    </i>
    <i r="1">
      <x v="32"/>
    </i>
    <i r="1">
      <x v="36"/>
    </i>
    <i>
      <x v="1"/>
    </i>
    <i r="1">
      <x v="3"/>
    </i>
    <i r="1">
      <x v="5"/>
    </i>
    <i r="1">
      <x v="9"/>
    </i>
    <i r="1">
      <x v="13"/>
    </i>
    <i r="1">
      <x v="14"/>
    </i>
    <i r="1">
      <x v="17"/>
    </i>
    <i r="1">
      <x v="24"/>
    </i>
    <i r="1">
      <x v="27"/>
    </i>
    <i r="1">
      <x v="29"/>
    </i>
    <i r="1">
      <x v="30"/>
    </i>
    <i r="1">
      <x v="33"/>
    </i>
    <i r="1">
      <x v="34"/>
    </i>
    <i r="1">
      <x v="35"/>
    </i>
    <i>
      <x v="2"/>
    </i>
    <i r="1">
      <x v="3"/>
    </i>
    <i r="1">
      <x v="7"/>
    </i>
    <i r="1">
      <x v="8"/>
    </i>
    <i r="1">
      <x v="11"/>
    </i>
    <i r="1">
      <x v="32"/>
    </i>
    <i>
      <x v="3"/>
    </i>
    <i r="1">
      <x v="13"/>
    </i>
    <i r="1">
      <x v="31"/>
    </i>
    <i t="grand">
      <x/>
    </i>
  </rowItems>
  <colItems count="1">
    <i/>
  </colItems>
  <dataFields count="1">
    <dataField name="Number of Articles" fld="6" subtotal="count" baseField="0" baseItem="0"/>
  </dataFields>
  <formats count="20">
    <format dxfId="127">
      <pivotArea field="18" type="button" dataOnly="0" labelOnly="1" outline="0" axis="axisRow" fieldPosition="0"/>
    </format>
    <format dxfId="126">
      <pivotArea dataOnly="0" outline="0" axis="axisValues" fieldPosition="0"/>
    </format>
    <format dxfId="125">
      <pivotArea type="all" dataOnly="0" outline="0" fieldPosition="0"/>
    </format>
    <format dxfId="124">
      <pivotArea outline="0" collapsedLevelsAreSubtotals="1" fieldPosition="0"/>
    </format>
    <format dxfId="123">
      <pivotArea field="18" type="button" dataOnly="0" labelOnly="1" outline="0" axis="axisRow" fieldPosition="0"/>
    </format>
    <format dxfId="122">
      <pivotArea dataOnly="0" labelOnly="1" fieldPosition="0">
        <references count="1">
          <reference field="18" count="0"/>
        </references>
      </pivotArea>
    </format>
    <format dxfId="121">
      <pivotArea dataOnly="0" labelOnly="1" grandRow="1" outline="0" fieldPosition="0"/>
    </format>
    <format dxfId="120">
      <pivotArea dataOnly="0" labelOnly="1" fieldPosition="0">
        <references count="2">
          <reference field="6" count="6">
            <x v="1"/>
            <x v="2"/>
            <x v="4"/>
            <x v="6"/>
            <x v="10"/>
            <x v="11"/>
          </reference>
          <reference field="18" count="1" selected="0">
            <x v="0"/>
          </reference>
        </references>
      </pivotArea>
    </format>
    <format dxfId="119">
      <pivotArea dataOnly="0" labelOnly="1" fieldPosition="0">
        <references count="2">
          <reference field="6" count="4">
            <x v="3"/>
            <x v="5"/>
            <x v="6"/>
            <x v="9"/>
          </reference>
          <reference field="18" count="1" selected="0">
            <x v="1"/>
          </reference>
        </references>
      </pivotArea>
    </format>
    <format dxfId="118">
      <pivotArea dataOnly="0" labelOnly="1" fieldPosition="0">
        <references count="2">
          <reference field="6" count="4">
            <x v="3"/>
            <x v="7"/>
            <x v="8"/>
            <x v="11"/>
          </reference>
          <reference field="18" count="1" selected="0">
            <x v="2"/>
          </reference>
        </references>
      </pivotArea>
    </format>
    <format dxfId="117">
      <pivotArea dataOnly="0" labelOnly="1" outline="0" axis="axisValues" fieldPosition="0"/>
    </format>
    <format dxfId="116">
      <pivotArea type="all" dataOnly="0" outline="0" fieldPosition="0"/>
    </format>
    <format dxfId="115">
      <pivotArea outline="0" collapsedLevelsAreSubtotals="1" fieldPosition="0"/>
    </format>
    <format dxfId="114">
      <pivotArea field="18" type="button" dataOnly="0" labelOnly="1" outline="0" axis="axisRow" fieldPosition="0"/>
    </format>
    <format dxfId="113">
      <pivotArea dataOnly="0" labelOnly="1" fieldPosition="0">
        <references count="1">
          <reference field="18" count="0"/>
        </references>
      </pivotArea>
    </format>
    <format dxfId="112">
      <pivotArea dataOnly="0" labelOnly="1" grandRow="1" outline="0" fieldPosition="0"/>
    </format>
    <format dxfId="111">
      <pivotArea dataOnly="0" labelOnly="1" fieldPosition="0">
        <references count="2">
          <reference field="6" count="6">
            <x v="1"/>
            <x v="2"/>
            <x v="4"/>
            <x v="6"/>
            <x v="10"/>
            <x v="11"/>
          </reference>
          <reference field="18" count="1" selected="0">
            <x v="0"/>
          </reference>
        </references>
      </pivotArea>
    </format>
    <format dxfId="110">
      <pivotArea dataOnly="0" labelOnly="1" fieldPosition="0">
        <references count="2">
          <reference field="6" count="4">
            <x v="3"/>
            <x v="5"/>
            <x v="6"/>
            <x v="9"/>
          </reference>
          <reference field="18" count="1" selected="0">
            <x v="1"/>
          </reference>
        </references>
      </pivotArea>
    </format>
    <format dxfId="109">
      <pivotArea dataOnly="0" labelOnly="1" fieldPosition="0">
        <references count="2">
          <reference field="6" count="4">
            <x v="3"/>
            <x v="7"/>
            <x v="8"/>
            <x v="11"/>
          </reference>
          <reference field="18" count="1" selected="0">
            <x v="2"/>
          </reference>
        </references>
      </pivotArea>
    </format>
    <format dxfId="108">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O25" firstHeaderRow="1" firstDataRow="2" firstDataCol="1"/>
  <pivotFields count="38">
    <pivotField showAll="0"/>
    <pivotField showAll="0"/>
    <pivotField showAll="0"/>
    <pivotField numFmtId="14" showAll="0"/>
    <pivotField showAll="0"/>
    <pivotField showAll="0"/>
    <pivotField showAll="0"/>
    <pivotField axis="axisCol" dataField="1" showAll="0">
      <items count="12">
        <item x="4"/>
        <item x="5"/>
        <item x="3"/>
        <item x="7"/>
        <item x="2"/>
        <item x="0"/>
        <item x="6"/>
        <item m="1" x="10"/>
        <item x="1"/>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1">
    <i>
      <x/>
    </i>
    <i>
      <x v="1"/>
    </i>
    <i>
      <x v="2"/>
    </i>
    <i>
      <x v="3"/>
    </i>
    <i>
      <x v="4"/>
    </i>
    <i>
      <x v="5"/>
    </i>
    <i>
      <x v="6"/>
    </i>
    <i>
      <x v="8"/>
    </i>
    <i>
      <x v="9"/>
    </i>
    <i>
      <x v="10"/>
    </i>
    <i t="grand">
      <x/>
    </i>
  </colItems>
  <dataFields count="1">
    <dataField name="Count of ARTICLE TYPE" fld="7" subtotal="count" baseField="0" baseItem="0"/>
  </dataFields>
  <formats count="16">
    <format dxfId="143">
      <pivotArea type="all" dataOnly="0" outline="0" fieldPosition="0"/>
    </format>
    <format dxfId="142">
      <pivotArea outline="0" collapsedLevelsAreSubtotals="1" fieldPosition="0"/>
    </format>
    <format dxfId="141">
      <pivotArea type="origin" dataOnly="0" labelOnly="1" outline="0" fieldPosition="0"/>
    </format>
    <format dxfId="140">
      <pivotArea field="7" type="button" dataOnly="0" labelOnly="1" outline="0" axis="axisCol" fieldPosition="0"/>
    </format>
    <format dxfId="139">
      <pivotArea type="topRight" dataOnly="0" labelOnly="1" outline="0" fieldPosition="0"/>
    </format>
    <format dxfId="138">
      <pivotArea dataOnly="0" labelOnly="1" grandRow="1" outline="0" fieldPosition="0"/>
    </format>
    <format dxfId="137">
      <pivotArea dataOnly="0" labelOnly="1" fieldPosition="0">
        <references count="1">
          <reference field="7" count="0"/>
        </references>
      </pivotArea>
    </format>
    <format dxfId="136">
      <pivotArea dataOnly="0" labelOnly="1" grandCol="1" outline="0" fieldPosition="0"/>
    </format>
    <format dxfId="135">
      <pivotArea type="all" dataOnly="0" outline="0" fieldPosition="0"/>
    </format>
    <format dxfId="134">
      <pivotArea outline="0" collapsedLevelsAreSubtotals="1" fieldPosition="0"/>
    </format>
    <format dxfId="133">
      <pivotArea type="origin" dataOnly="0" labelOnly="1" outline="0" fieldPosition="0"/>
    </format>
    <format dxfId="132">
      <pivotArea field="7" type="button" dataOnly="0" labelOnly="1" outline="0" axis="axisCol" fieldPosition="0"/>
    </format>
    <format dxfId="131">
      <pivotArea type="topRight" dataOnly="0" labelOnly="1" outline="0" fieldPosition="0"/>
    </format>
    <format dxfId="130">
      <pivotArea dataOnly="0" labelOnly="1" grandRow="1" outline="0" fieldPosition="0"/>
    </format>
    <format dxfId="129">
      <pivotArea dataOnly="0" labelOnly="1" fieldPosition="0">
        <references count="1">
          <reference field="7" count="0"/>
        </references>
      </pivotArea>
    </format>
    <format dxfId="12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66" totalsRowShown="0" headerRowDxfId="106" dataDxfId="104" headerRowBorderDxfId="105">
  <autoFilter ref="A1:AL166" xr:uid="{8580DD94-F44D-4C21-BD28-B882832EBF2C}">
    <filterColumn colId="6">
      <filters>
        <filter val="China"/>
      </filters>
    </filterColumn>
  </autoFilter>
  <sortState xmlns:xlrd2="http://schemas.microsoft.com/office/spreadsheetml/2017/richdata2" ref="A2:AL166">
    <sortCondition ref="D2"/>
  </sortState>
  <tableColumns count="38">
    <tableColumn id="1" xr3:uid="{18558CF8-01B3-490B-849F-FA7C24497FAE}" name="TITLE" dataDxfId="103"/>
    <tableColumn id="2" xr3:uid="{80286834-F1BA-4A36-94D4-0067814CA197}" name="ABSTRACT" dataDxfId="102"/>
    <tableColumn id="3" xr3:uid="{F4FFB40F-0D54-4D5D-8C67-B8CF39FCC3A8}" name="PUBLICATION DATE" dataDxfId="101"/>
    <tableColumn id="4" xr3:uid="{AE20D434-F9CD-4AE1-9E72-79FA255C75C2}" name="ADDED TO DATABASE" dataDxfId="100"/>
    <tableColumn id="39" xr3:uid="{089686AB-7440-4431-9D33-5B447C8A4D3F}" name="URL-not hyperlinked" dataDxfId="99"/>
    <tableColumn id="37" xr3:uid="{86D4A3DD-CC56-47DE-8FC8-904A8FE1CE99}" name="URL" dataDxfId="98" dataCellStyle="Hyperlink">
      <calculatedColumnFormula>HYPERLINK(Table2[[#This Row],[URL-not hyperlinked]])</calculatedColumnFormula>
    </tableColumn>
    <tableColumn id="6" xr3:uid="{31A5E4A9-2D55-4274-AA8F-3216940DCDDF}" name="COUNTRY" dataDxfId="97" dataCellStyle="Hyperlink"/>
    <tableColumn id="7" xr3:uid="{59CAFF29-B5AB-4E5A-8C4B-3B0DDD3937B8}" name="ARTICLE TYPE" dataDxfId="96" dataCellStyle="Hyperlink"/>
    <tableColumn id="8" xr3:uid="{6C398259-1A06-4BE4-86C0-0E2678B9105A}" name="AUTHORS" dataDxfId="95"/>
    <tableColumn id="9" xr3:uid="{A5F304EA-2F36-4217-B51B-E39526C9972A}" name="JOURNAL" dataDxfId="94"/>
    <tableColumn id="10" xr3:uid="{4053F422-CEE6-4FDE-9DA6-223ED52A1C08}" name="PUBLICATION YEAR" dataDxfId="93"/>
    <tableColumn id="11" xr3:uid="{2DD3DA5D-5E64-413D-86DE-428D00C78433}" name="SOURCE TYPE" dataDxfId="92" dataCellStyle="Hyperlink"/>
    <tableColumn id="13" xr3:uid="{952E5EEB-B444-4F98-B9D5-08891E3E0B11}" name="DOI" dataDxfId="91"/>
    <tableColumn id="12" xr3:uid="{552B60E1-24C1-46BD-9CD6-7AF0E0809FA1}" name="LANGUAGE _x000a_(IF NON-ENG)" dataDxfId="90" dataCellStyle="Hyperlink"/>
    <tableColumn id="14" xr3:uid="{3BFD48CE-BE7E-43C8-A808-77E6FCB91AD7}" name="PREG/NEO" dataDxfId="89"/>
    <tableColumn id="15" xr3:uid="{5338D6CE-5BC0-41F6-8EED-56A076B9728C}" name="CU5" dataDxfId="88"/>
    <tableColumn id="16" xr3:uid="{D7C5ACB0-7783-4265-A87C-85FA71A68AD5}" name="MTCT" dataDxfId="87"/>
    <tableColumn id="17" xr3:uid="{87B8D514-5115-4668-A2A6-DA2E1F30A874}" name="MNCH IMPACT" dataDxfId="86"/>
    <tableColumn id="18" xr3:uid="{3DCD1F21-2F77-48F2-9C15-3EC800B5361A}" name="LMIC" dataDxfId="85"/>
    <tableColumn id="19" xr3:uid="{55FCF5BB-D48C-4932-8275-D32B7050AF3E}" name="STUDY SIZE" dataDxfId="84"/>
    <tableColumn id="20" xr3:uid="{32320D1C-44D0-4D6C-9951-843E57564358}" name="PREG/NEO - CLINICAL PRESENTATION" dataDxfId="83"/>
    <tableColumn id="21" xr3:uid="{81EB82F5-1D7B-484A-9776-D3357884AC8B}" name="PREG/NEO - BURDEN" dataDxfId="82"/>
    <tableColumn id="22" xr3:uid="{FEFD24EB-1C2C-467D-BB05-44F747B73399}" name="PREG/NEO - RISK FACTOR" dataDxfId="81"/>
    <tableColumn id="23" xr3:uid="{7737D24C-56BF-4CF2-A864-F75610B8EFF8}" name="PREG/NEO - ADVERSE OUTCOMES" dataDxfId="80"/>
    <tableColumn id="24" xr3:uid="{673B11C5-F061-4B7A-9E25-9709F18B682F}" name="PREG/NEO - TREATMENT/ VACCINES" dataDxfId="79"/>
    <tableColumn id="25" xr3:uid="{2C43626A-D4E4-4F5C-9B05-739CFA35CD49}" name="CU5 - INFANTS" dataDxfId="78"/>
    <tableColumn id="26" xr3:uid="{E39F645D-4058-4F56-A2E6-27ADDE85061A}" name="CU5 - CLINICAL PRESENTATION" dataDxfId="77"/>
    <tableColumn id="27" xr3:uid="{5AC0FE53-D6EA-4B79-B80D-2B35B5F71FE3}" name="CU5 - BURDEN" dataDxfId="76"/>
    <tableColumn id="28" xr3:uid="{B3243292-03A9-4C23-9B20-6A777C5695AC}" name="CU5 - RISK FACTORS" dataDxfId="75"/>
    <tableColumn id="29" xr3:uid="{7DA58846-F233-4477-9F72-B9185D3DC259}" name="CU5 - TREATMENT/ VACCINES" dataDxfId="74"/>
    <tableColumn id="30" xr3:uid="{67A92706-5C8D-4DBE-8C39-DCC93081D76E}" name="MTCT -  RISK" dataDxfId="73"/>
    <tableColumn id="31" xr3:uid="{86032D7C-5A95-4B42-8A52-459DE8921AAA}" name="MTCT - ANTIBODIES" dataDxfId="72"/>
    <tableColumn id="32" xr3:uid="{C175988A-7664-48E6-AEE4-EDF1E0716B88}" name="MNCH IMPACT - PROG PREG/NEO" dataDxfId="71"/>
    <tableColumn id="33" xr3:uid="{C72FC178-5AE1-4850-AF54-AA0B6E5755D1}" name="MNCH IMPACT - PROG CU5" dataDxfId="70"/>
    <tableColumn id="34" xr3:uid="{81BFF06C-A12F-49B1-B63F-CFBA8BE63127}" name="INTERVENTION NOTES" dataDxfId="69"/>
    <tableColumn id="35" xr3:uid="{98D75127-45F0-4A78-A330-E476E5BDEDAF}" name="MODEL NOTES" dataDxfId="68"/>
    <tableColumn id="5" xr3:uid="{72F19FC0-9532-40B0-9CDD-2418D41A412A}" name="SPECIAL INTEREST AREA" dataDxfId="67"/>
    <tableColumn id="36" xr3:uid="{D405314B-608B-0B4C-907E-0D174B9B6454}" name="BACKLOG" dataDxfId="6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E981CE-068F-4C9A-B449-BD531B0AD38C}" name="Table14" displayName="Table14" ref="A1:Y171" totalsRowShown="0" headerRowDxfId="61" dataDxfId="59" headerRowBorderDxfId="60" tableBorderDxfId="58">
  <autoFilter ref="A1:Y171" xr:uid="{BFD0D087-6A8F-404C-B9C9-8A2E728FF9DF}"/>
  <sortState xmlns:xlrd2="http://schemas.microsoft.com/office/spreadsheetml/2017/richdata2" ref="A2:Y145">
    <sortCondition descending="1" ref="E2"/>
  </sortState>
  <tableColumns count="25">
    <tableColumn id="1" xr3:uid="{6EAB8560-F811-46E3-B610-B2499948F078}" name="TITLE" dataDxfId="57"/>
    <tableColumn id="2" xr3:uid="{4B0A365B-A831-4332-B3A0-DEAE3DBC1369}" name="TARGET POPULATION" dataDxfId="56"/>
    <tableColumn id="3" xr3:uid="{E2B4959E-DF8D-439C-BC78-9F3F23D21160}" name="INTERVENTIONS" dataDxfId="55"/>
    <tableColumn id="4" xr3:uid="{81F59794-E666-457F-9253-1A6C04B44D5C}" name="OUTCOME MEASURES" dataDxfId="54"/>
    <tableColumn id="24" xr3:uid="{36E8C72D-CBEB-43D2-8C65-49DA56F9A834}" name="INCLUSION CRITERIA" dataDxfId="53"/>
    <tableColumn id="25" xr3:uid="{734DED64-1A64-4A82-9998-6ACA5EB48DD3}" name="EXCLUSION CRITERIA" dataDxfId="52"/>
    <tableColumn id="5" xr3:uid="{933978C6-1324-4B56-AF01-FB7FB741CB39}" name="START DATE" dataDxfId="51"/>
    <tableColumn id="6" xr3:uid="{FB905BF4-EA44-44FF-9D9D-EE89DCF317C6}" name="COMPLETION DATE" dataDxfId="50"/>
    <tableColumn id="7" xr3:uid="{9130DBA7-3DCB-41E0-A505-B54906409978}" name="REGISTRATION DATE " dataDxfId="49"/>
    <tableColumn id="8" xr3:uid="{F3506E87-0B2C-4429-9133-8E028E7C2B32}" name="URL-not hyperlinked" dataDxfId="48"/>
    <tableColumn id="9" xr3:uid="{C1872BB7-E607-48C4-8BA3-F95F4CE4A803}" name="URL" dataDxfId="47">
      <calculatedColumnFormula>HYPERLINK(Table14[[#This Row],[URL-not hyperlinked]])</calculatedColumnFormula>
    </tableColumn>
    <tableColumn id="21" xr3:uid="{8FAAF076-2B62-419A-93E8-EC6C709EE473}" name="SOURCE REGSITER" dataDxfId="46"/>
    <tableColumn id="10" xr3:uid="{D6C287D9-B797-4EA9-81F4-8FBAE1F5C74B}" name="COUNTRY" dataDxfId="45"/>
    <tableColumn id="11" xr3:uid="{6B174D28-271B-47E2-A120-B5409871FD10}" name="STUDY TYPE" dataDxfId="44"/>
    <tableColumn id="12" xr3:uid="{E812B364-A594-4BC8-97ED-06C906C0C98A}" name="STUDY DESIGN" dataDxfId="43"/>
    <tableColumn id="13" xr3:uid="{A00D4271-EA46-400B-8C0C-5CCF505F9085}" name="PRIMARY SPONSOR" dataDxfId="42"/>
    <tableColumn id="26" xr3:uid="{7501363A-714D-4F52-AA3B-FE21C33F7E18}" name="MINIMUM AGE" dataDxfId="41"/>
    <tableColumn id="14" xr3:uid="{22E68D65-4EFF-4AD9-9357-FDEE024892BA}" name="MAXIMUM AGE" dataDxfId="40"/>
    <tableColumn id="15" xr3:uid="{785E5EA4-3A02-4C91-B5A8-01B49D38D2FB}" name="STATUS" dataDxfId="39"/>
    <tableColumn id="16" xr3:uid="{47E56995-A1D3-43D1-A9BA-D812BBF85CA6}" name="TRIAL NUMBER" dataDxfId="38"/>
    <tableColumn id="18" xr3:uid="{BA97EDFE-BDC8-43FB-9495-32DCF93B534A}" name="ENROLLMENT DATE" dataDxfId="37"/>
    <tableColumn id="27" xr3:uid="{C1180080-0DA3-42FD-B8C1-ED7CBD6BE164}" name="TARGET SIZE" dataDxfId="36"/>
    <tableColumn id="17" xr3:uid="{2ECC0F0D-A743-4AEE-8411-AEECCEEA227F}" name="PHASES" dataDxfId="35"/>
    <tableColumn id="20" xr3:uid="{6861010F-AA0D-4D00-B8AC-0DD368360428}" name="STUDY LOCATIONS" dataDxfId="34"/>
    <tableColumn id="22" xr3:uid="{5DA83F6E-B80F-4331-989A-A7AF9CBA6539}" name="UPDATED" dataDxfId="3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1010AE-82B0-4708-9929-53D05270A734}" name="Table22" displayName="Table22" ref="A1:AD24" totalsRowShown="0" headerRowDxfId="32" dataDxfId="30" headerRowBorderDxfId="31">
  <autoFilter ref="A1:AD24" xr:uid="{8580DD94-F44D-4C21-BD28-B882832EBF2C}"/>
  <sortState xmlns:xlrd2="http://schemas.microsoft.com/office/spreadsheetml/2017/richdata2" ref="A2:AD8">
    <sortCondition descending="1" ref="AC2"/>
  </sortState>
  <tableColumns count="30">
    <tableColumn id="1" xr3:uid="{7DA6AB98-9AA9-4264-B64C-9D8B590C2735}" name="TITLE" dataDxfId="29"/>
    <tableColumn id="2" xr3:uid="{055ED5B4-BE57-41B4-AF37-B0272F599E0E}" name="ABSTRACT" dataDxfId="28"/>
    <tableColumn id="3" xr3:uid="{38CB7D75-F8BC-43F8-9FA4-C02F6E38477B}" name="PUBLICATION DATE" dataDxfId="27"/>
    <tableColumn id="4" xr3:uid="{B1F3A0C9-0AB7-4B18-95E7-FE948FCACBA4}" name="ADDED TO DATABASE" dataDxfId="26"/>
    <tableColumn id="39" xr3:uid="{8A10EB95-F5CF-4346-AD0A-55664FAB1C9F}" name="URL-not hyperlinked" dataDxfId="25"/>
    <tableColumn id="37" xr3:uid="{8A872956-B2CA-4B1B-BC77-1AAA4C6613F4}" name="URL" dataDxfId="24" dataCellStyle="Hyperlink">
      <calculatedColumnFormula>HYPERLINK(Table22[[#This Row],[URL-not hyperlinked]])</calculatedColumnFormula>
    </tableColumn>
    <tableColumn id="6" xr3:uid="{60DEA4D9-3A69-43BC-A956-47CDBB92352C}" name="COUNTRY" dataDxfId="23" dataCellStyle="Hyperlink"/>
    <tableColumn id="7" xr3:uid="{62726541-0347-4DC5-9708-4CCAB009C85F}" name="ARTICLE TYPE" dataDxfId="22" dataCellStyle="Hyperlink"/>
    <tableColumn id="8" xr3:uid="{177FEF8F-7F9F-4BE9-869E-D3D8C5AF9798}" name="AUTHORS" dataDxfId="21"/>
    <tableColumn id="9" xr3:uid="{6E0BB3E5-BA42-4013-B118-EEB89C9F3CB8}" name="JOURNAL" dataDxfId="20"/>
    <tableColumn id="10" xr3:uid="{2E1E45EB-8F80-43E7-B71F-6ACAB87D0E8F}" name="PUBLICATION YEAR" dataDxfId="19"/>
    <tableColumn id="11" xr3:uid="{09EAF924-F538-425D-B4B2-DE12B913A4AF}" name=" TYPE" dataDxfId="18" dataCellStyle="Hyperlink"/>
    <tableColumn id="13" xr3:uid="{2E76638D-4170-4EFC-8530-D000E21283B0}" name="DOI" dataDxfId="17"/>
    <tableColumn id="12" xr3:uid="{9C37DEE6-12C9-429D-A1AD-09B08B658E07}" name="LANGUAGE _x000a_(IF NON-ENG)" dataDxfId="16" dataCellStyle="Hyperlink"/>
    <tableColumn id="14" xr3:uid="{45C85BF1-6782-425E-86E0-02D6ECC6C496}" name="PREG/NEO" dataDxfId="15"/>
    <tableColumn id="15" xr3:uid="{9FACECBB-B773-44AE-BB63-BC5CCBD9B94C}" name="CU5" dataDxfId="14"/>
    <tableColumn id="16" xr3:uid="{C78EFD0C-B380-4577-B8A4-B2D000B6A31E}" name="MTCT" dataDxfId="13"/>
    <tableColumn id="17" xr3:uid="{953387FE-633D-4431-BFF3-B765FD9A8A83}" name="MNCH IMPACT" dataDxfId="12"/>
    <tableColumn id="18" xr3:uid="{ABC82954-39ED-4622-A4A5-3FDEF82B461D}" name="LMIC" dataDxfId="11"/>
    <tableColumn id="19" xr3:uid="{3E8E1EB5-166A-445D-85E5-B4EDBBA8AF48}" name="STUDY SIZE" dataDxfId="10"/>
    <tableColumn id="20" xr3:uid="{A9D20751-0EEB-4D42-B412-3564E6027E02}" name="PREG/NEO - CLINICAL PRESENTATION" dataDxfId="9"/>
    <tableColumn id="21" xr3:uid="{FF710632-5675-44A3-8090-2008F4C3633B}" name="PREG/NEO - BURDEN" dataDxfId="8"/>
    <tableColumn id="22" xr3:uid="{FB3546DD-8682-4024-9F1C-07CF085A8DA2}" name="PREG/NEO - RISK FACTOR" dataDxfId="7"/>
    <tableColumn id="23" xr3:uid="{68C5BD59-8311-4A5D-AAF1-53258741A78E}" name="PREG/NEO - ADVERSE OUTCOMES" dataDxfId="6"/>
    <tableColumn id="24" xr3:uid="{C77B413D-472A-40A6-B470-6FFF5D03A4A6}" name="PREG/NEO - TREATMENT/ VACCINES" dataDxfId="5"/>
    <tableColumn id="30" xr3:uid="{BD9E4ED8-8B85-418B-82F2-3E753F92F3B0}" name="MTCT -  RISK" dataDxfId="4"/>
    <tableColumn id="31" xr3:uid="{623B3FB9-93F5-492D-89DD-A048E66D0628}" name="MTCT - ANTIBODIES" dataDxfId="3"/>
    <tableColumn id="32" xr3:uid="{D04BFAFF-9269-483F-969E-6BD3CF42B428}" name="MNCH IMPACT - PROG PREG/NEO" dataDxfId="2"/>
    <tableColumn id="5" xr3:uid="{9ACED636-6DA6-4ECA-A970-70CAF8B43E36}" name="SPECIAL INTEREST AREA" dataDxfId="1"/>
    <tableColumn id="36" xr3:uid="{20A84427-9BB6-4FA7-BBF6-F2048DD8CDAE}" name="BACKLO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linicalneuropsychiatry.org/download/children-and-the-covid-19-transition-psychological-reflections-and-suggestions-on-adapting-to-the-emergency/" TargetMode="External"/><Relationship Id="rId1" Type="http://schemas.openxmlformats.org/officeDocument/2006/relationships/hyperlink" Target="https://www.researchgate.net/publication/340897268_MATERNAL_AND_NEONATAL_CONSEQUENCES_OF_CORONAVIRUS_COVID-19_INFECTION_DURING_PREGNANCY_A_SCOPING_REVIEW_Full_ENGLISH_version"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clinicaltrials.gov/show/NCT04388605" TargetMode="External"/><Relationship Id="rId13" Type="http://schemas.openxmlformats.org/officeDocument/2006/relationships/hyperlink" Target="http://www.ensaiosclinicos.gov.br/rg/RBR-3k4wxb/" TargetMode="External"/><Relationship Id="rId18" Type="http://schemas.openxmlformats.org/officeDocument/2006/relationships/hyperlink" Target="https://clinicaltrials.gov/show/NCT04384471" TargetMode="External"/><Relationship Id="rId26" Type="http://schemas.openxmlformats.org/officeDocument/2006/relationships/hyperlink" Target="https://clinicaltrials.gov/show/NCT04371926" TargetMode="External"/><Relationship Id="rId3" Type="http://schemas.openxmlformats.org/officeDocument/2006/relationships/hyperlink" Target="http://www.ensaiosclinicos.gov.br/rg/RBR-3cbs3w/" TargetMode="External"/><Relationship Id="rId21" Type="http://schemas.openxmlformats.org/officeDocument/2006/relationships/hyperlink" Target="https://clinicaltrials.gov/show/NCT04377672" TargetMode="External"/><Relationship Id="rId34" Type="http://schemas.openxmlformats.org/officeDocument/2006/relationships/table" Target="../tables/table2.xml"/><Relationship Id="rId7" Type="http://schemas.openxmlformats.org/officeDocument/2006/relationships/hyperlink" Target="https://clinicaltrials.gov/show/NCT04389489" TargetMode="External"/><Relationship Id="rId12" Type="http://schemas.openxmlformats.org/officeDocument/2006/relationships/hyperlink" Target="http://www.ensaiosclinicos.gov.br/rg/RBR-658khm/" TargetMode="External"/><Relationship Id="rId17" Type="http://schemas.openxmlformats.org/officeDocument/2006/relationships/hyperlink" Target="https://clinicaltrials.gov/show/NCT04384887" TargetMode="External"/><Relationship Id="rId25" Type="http://schemas.openxmlformats.org/officeDocument/2006/relationships/hyperlink" Target="https://clinicaltrials.gov/show/NCT04374838" TargetMode="External"/><Relationship Id="rId33" Type="http://schemas.openxmlformats.org/officeDocument/2006/relationships/printerSettings" Target="../printerSettings/printerSettings6.bin"/><Relationship Id="rId2" Type="http://schemas.openxmlformats.org/officeDocument/2006/relationships/hyperlink" Target="https://anzctr.org.au/ACTRN12620000512921.aspx" TargetMode="External"/><Relationship Id="rId16" Type="http://schemas.openxmlformats.org/officeDocument/2006/relationships/hyperlink" Target="https://clinicaltrials.gov/show/NCT04386109" TargetMode="External"/><Relationship Id="rId20" Type="http://schemas.openxmlformats.org/officeDocument/2006/relationships/hyperlink" Target="https://clinicaltrials.gov/show/NCT04377737" TargetMode="External"/><Relationship Id="rId29" Type="http://schemas.openxmlformats.org/officeDocument/2006/relationships/hyperlink" Target="https://clinicaltrials.gov/show/NCT04370834" TargetMode="External"/><Relationship Id="rId1" Type="http://schemas.openxmlformats.org/officeDocument/2006/relationships/hyperlink" Target="https://anzctr.org.au/ACTRN12620000449932.aspx" TargetMode="External"/><Relationship Id="rId6" Type="http://schemas.openxmlformats.org/officeDocument/2006/relationships/hyperlink" Target="https://clinicaltrials.gov/show/NCT04389515" TargetMode="External"/><Relationship Id="rId11" Type="http://schemas.openxmlformats.org/officeDocument/2006/relationships/hyperlink" Target="http://www.ensaiosclinicos.gov.br/rg/RBR-658khm/" TargetMode="External"/><Relationship Id="rId24" Type="http://schemas.openxmlformats.org/officeDocument/2006/relationships/hyperlink" Target="https://clinicaltrials.gov/show/NCT04375748" TargetMode="External"/><Relationship Id="rId32" Type="http://schemas.openxmlformats.org/officeDocument/2006/relationships/hyperlink" Target="https://clinicaltrials.gov/show/NCT04366921" TargetMode="External"/><Relationship Id="rId5" Type="http://schemas.openxmlformats.org/officeDocument/2006/relationships/hyperlink" Target="https://trialregister.nl/trial/8485" TargetMode="External"/><Relationship Id="rId15" Type="http://schemas.openxmlformats.org/officeDocument/2006/relationships/hyperlink" Target="https://clinicaltrials.gov/show/NCT04385238" TargetMode="External"/><Relationship Id="rId23" Type="http://schemas.openxmlformats.org/officeDocument/2006/relationships/hyperlink" Target="https://clinicaltrials.gov/show/NCT04377412" TargetMode="External"/><Relationship Id="rId28" Type="http://schemas.openxmlformats.org/officeDocument/2006/relationships/hyperlink" Target="https://clinicaltrials.gov/show/NCT04371315" TargetMode="External"/><Relationship Id="rId10" Type="http://schemas.openxmlformats.org/officeDocument/2006/relationships/hyperlink" Target="http://www.ensaiosclinicos.gov.br/rg/RBR-8969zg/" TargetMode="External"/><Relationship Id="rId19" Type="http://schemas.openxmlformats.org/officeDocument/2006/relationships/hyperlink" Target="https://clinicaltrials.gov/show/NCT04379089" TargetMode="External"/><Relationship Id="rId31" Type="http://schemas.openxmlformats.org/officeDocument/2006/relationships/hyperlink" Target="https://clinicaltrials.gov/show/NCT04368208" TargetMode="External"/><Relationship Id="rId4" Type="http://schemas.openxmlformats.org/officeDocument/2006/relationships/hyperlink" Target="https://clinicaltrials.gov/show/NCT04389554" TargetMode="External"/><Relationship Id="rId9" Type="http://schemas.openxmlformats.org/officeDocument/2006/relationships/hyperlink" Target="http://www.ensaiosclinicos.gov.br/rg/RBR-9d8z6m/" TargetMode="External"/><Relationship Id="rId14" Type="http://schemas.openxmlformats.org/officeDocument/2006/relationships/hyperlink" Target="https://clinicaltrials.gov/show/NCT04385914" TargetMode="External"/><Relationship Id="rId22" Type="http://schemas.openxmlformats.org/officeDocument/2006/relationships/hyperlink" Target="https://clinicaltrials.gov/show/NCT04377568" TargetMode="External"/><Relationship Id="rId27" Type="http://schemas.openxmlformats.org/officeDocument/2006/relationships/hyperlink" Target="https://clinicaltrials.gov/show/NCT04371432" TargetMode="External"/><Relationship Id="rId30" Type="http://schemas.openxmlformats.org/officeDocument/2006/relationships/hyperlink" Target="https://clinicaltrials.gov/show/NCT04369859"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29"/>
  <sheetViews>
    <sheetView showGridLines="0" zoomScale="90" zoomScaleNormal="90" workbookViewId="0">
      <selection activeCell="C19" sqref="C19"/>
    </sheetView>
  </sheetViews>
  <sheetFormatPr defaultColWidth="8.796875" defaultRowHeight="13.15" x14ac:dyDescent="0.45"/>
  <cols>
    <col min="1" max="1" width="24.796875" style="6" customWidth="1"/>
    <col min="2" max="2" width="104.33203125" style="6" customWidth="1"/>
    <col min="3" max="3" width="16.33203125" style="37" customWidth="1"/>
    <col min="4" max="4" width="8.796875" style="37"/>
    <col min="5" max="5" width="4.796875" style="37" customWidth="1"/>
    <col min="6" max="6" width="9" style="37" hidden="1" customWidth="1"/>
    <col min="7" max="16384" width="8.796875" style="37"/>
  </cols>
  <sheetData>
    <row r="1" spans="1:9" x14ac:dyDescent="0.45">
      <c r="A1" s="51"/>
      <c r="B1" s="51"/>
      <c r="C1" s="52"/>
      <c r="D1" s="52"/>
      <c r="E1" s="52"/>
      <c r="F1" s="43"/>
    </row>
    <row r="2" spans="1:9" x14ac:dyDescent="0.45">
      <c r="A2" s="51"/>
      <c r="B2" s="51"/>
      <c r="C2" s="52"/>
      <c r="D2" s="52"/>
      <c r="E2" s="52"/>
      <c r="F2" s="43"/>
    </row>
    <row r="3" spans="1:9" x14ac:dyDescent="0.45">
      <c r="A3" s="51"/>
      <c r="B3" s="51"/>
      <c r="C3" s="52"/>
      <c r="D3" s="52"/>
      <c r="E3" s="52"/>
      <c r="F3" s="43"/>
    </row>
    <row r="4" spans="1:9" x14ac:dyDescent="0.45">
      <c r="A4" s="141"/>
      <c r="B4" s="141"/>
      <c r="C4" s="141"/>
      <c r="D4" s="52"/>
      <c r="E4" s="52"/>
      <c r="F4" s="43"/>
    </row>
    <row r="5" spans="1:9" x14ac:dyDescent="0.45">
      <c r="A5" s="141"/>
      <c r="B5" s="141"/>
      <c r="C5" s="141"/>
      <c r="D5" s="52"/>
      <c r="E5" s="52"/>
      <c r="F5" s="43"/>
    </row>
    <row r="6" spans="1:9" x14ac:dyDescent="0.35">
      <c r="A6" s="141"/>
      <c r="B6" s="141"/>
      <c r="C6" s="141"/>
      <c r="D6" s="52"/>
      <c r="E6" s="52"/>
      <c r="F6" s="43"/>
      <c r="I6" s="53"/>
    </row>
    <row r="7" spans="1:9" x14ac:dyDescent="0.45">
      <c r="A7" s="141"/>
      <c r="B7" s="141"/>
      <c r="C7" s="141"/>
      <c r="D7" s="52"/>
      <c r="E7" s="52"/>
      <c r="F7" s="43"/>
    </row>
    <row r="8" spans="1:9" x14ac:dyDescent="0.45">
      <c r="A8" s="141"/>
      <c r="B8" s="141"/>
      <c r="C8" s="141"/>
      <c r="D8" s="52"/>
      <c r="E8" s="52"/>
      <c r="F8" s="43"/>
    </row>
    <row r="9" spans="1:9" x14ac:dyDescent="0.45">
      <c r="A9" s="54"/>
      <c r="B9" s="54"/>
      <c r="C9" s="54"/>
      <c r="D9" s="52"/>
      <c r="E9" s="52"/>
      <c r="F9" s="43"/>
    </row>
    <row r="10" spans="1:9" x14ac:dyDescent="0.45">
      <c r="A10" s="139" t="s">
        <v>0</v>
      </c>
      <c r="B10" s="140"/>
      <c r="C10" s="140"/>
      <c r="D10" s="140"/>
      <c r="E10" s="140"/>
      <c r="F10" s="43"/>
    </row>
    <row r="11" spans="1:9" x14ac:dyDescent="0.45">
      <c r="A11" s="142" t="s">
        <v>1</v>
      </c>
      <c r="B11" s="142"/>
      <c r="C11" s="142"/>
      <c r="D11" s="52"/>
      <c r="E11" s="52"/>
      <c r="F11" s="43"/>
    </row>
    <row r="12" spans="1:9" x14ac:dyDescent="0.45">
      <c r="A12" s="55"/>
      <c r="B12" s="55"/>
      <c r="C12" s="55"/>
      <c r="D12" s="52"/>
      <c r="E12" s="52"/>
      <c r="F12" s="43"/>
    </row>
    <row r="13" spans="1:9" ht="13.25" customHeight="1" x14ac:dyDescent="0.45">
      <c r="A13" s="139" t="s">
        <v>1436</v>
      </c>
      <c r="B13" s="139"/>
      <c r="C13" s="139"/>
      <c r="D13" s="52"/>
      <c r="E13" s="52"/>
      <c r="F13" s="43"/>
    </row>
    <row r="14" spans="1:9" ht="20.75" customHeight="1" x14ac:dyDescent="0.45">
      <c r="A14" s="139"/>
      <c r="B14" s="139"/>
      <c r="C14" s="139"/>
      <c r="D14" s="52"/>
      <c r="E14" s="52"/>
      <c r="F14" s="20"/>
    </row>
    <row r="15" spans="1:9" ht="28.25" customHeight="1" x14ac:dyDescent="0.45">
      <c r="A15" s="146" t="s">
        <v>224</v>
      </c>
      <c r="B15" s="146"/>
      <c r="C15" s="20"/>
      <c r="D15" s="68"/>
      <c r="E15" s="68"/>
      <c r="F15" s="20"/>
    </row>
    <row r="16" spans="1:9" s="73" customFormat="1" ht="32.25" customHeight="1" x14ac:dyDescent="0.45">
      <c r="A16" s="143" t="s">
        <v>223</v>
      </c>
      <c r="B16" s="143"/>
      <c r="C16" s="71"/>
      <c r="D16" s="72"/>
      <c r="E16" s="72"/>
      <c r="F16" s="72"/>
    </row>
    <row r="17" spans="1:6" ht="77" customHeight="1" x14ac:dyDescent="0.45">
      <c r="A17" s="32" t="s">
        <v>2</v>
      </c>
      <c r="B17" s="41" t="s">
        <v>3</v>
      </c>
      <c r="C17" s="50"/>
      <c r="D17" s="50"/>
      <c r="E17" s="50"/>
      <c r="F17" s="50"/>
    </row>
    <row r="18" spans="1:6" ht="47" customHeight="1" x14ac:dyDescent="0.45">
      <c r="A18" s="32" t="s">
        <v>4</v>
      </c>
      <c r="B18" s="41" t="s">
        <v>5</v>
      </c>
      <c r="C18" s="50"/>
    </row>
    <row r="19" spans="1:6" ht="47" customHeight="1" x14ac:dyDescent="0.45">
      <c r="A19" s="32" t="s">
        <v>6</v>
      </c>
      <c r="B19" s="41" t="s">
        <v>7</v>
      </c>
      <c r="C19" s="50"/>
    </row>
    <row r="20" spans="1:6" ht="47" customHeight="1" x14ac:dyDescent="0.45">
      <c r="A20" s="8" t="s">
        <v>8</v>
      </c>
      <c r="B20" s="7" t="s">
        <v>2594</v>
      </c>
      <c r="C20" s="50"/>
    </row>
    <row r="21" spans="1:6" ht="18" customHeight="1" x14ac:dyDescent="0.45">
      <c r="A21" s="8"/>
      <c r="B21" s="31"/>
    </row>
    <row r="22" spans="1:6" ht="13.5" x14ac:dyDescent="0.45">
      <c r="A22" s="145" t="s">
        <v>9</v>
      </c>
      <c r="B22" s="145"/>
    </row>
    <row r="23" spans="1:6" x14ac:dyDescent="0.45">
      <c r="A23" s="33" t="s">
        <v>10</v>
      </c>
      <c r="B23" s="44" t="s">
        <v>11</v>
      </c>
    </row>
    <row r="24" spans="1:6" x14ac:dyDescent="0.45">
      <c r="A24" s="24" t="s">
        <v>12</v>
      </c>
      <c r="B24" s="45" t="s">
        <v>13</v>
      </c>
    </row>
    <row r="25" spans="1:6" x14ac:dyDescent="0.45">
      <c r="A25" s="25" t="s">
        <v>14</v>
      </c>
      <c r="B25" s="45" t="s">
        <v>15</v>
      </c>
    </row>
    <row r="26" spans="1:6" x14ac:dyDescent="0.45">
      <c r="A26" s="25" t="s">
        <v>16</v>
      </c>
      <c r="B26" s="45" t="s">
        <v>17</v>
      </c>
    </row>
    <row r="27" spans="1:6" x14ac:dyDescent="0.45">
      <c r="A27" s="23" t="s">
        <v>18</v>
      </c>
      <c r="B27" s="45" t="s">
        <v>18</v>
      </c>
    </row>
    <row r="28" spans="1:6" ht="26.25" x14ac:dyDescent="0.45">
      <c r="A28" s="23" t="s">
        <v>19</v>
      </c>
      <c r="B28" s="45" t="s">
        <v>204</v>
      </c>
    </row>
    <row r="29" spans="1:6" ht="26.25" x14ac:dyDescent="0.45">
      <c r="A29" s="23" t="s">
        <v>20</v>
      </c>
      <c r="B29" s="42" t="s">
        <v>21</v>
      </c>
    </row>
    <row r="30" spans="1:6" x14ac:dyDescent="0.45">
      <c r="A30" s="23" t="s">
        <v>22</v>
      </c>
      <c r="B30" s="45" t="s">
        <v>23</v>
      </c>
    </row>
    <row r="31" spans="1:6" x14ac:dyDescent="0.45">
      <c r="A31" s="23" t="s">
        <v>24</v>
      </c>
      <c r="B31" s="46" t="s">
        <v>23</v>
      </c>
    </row>
    <row r="32" spans="1:6" x14ac:dyDescent="0.45">
      <c r="A32" s="23" t="s">
        <v>25</v>
      </c>
      <c r="B32" s="45" t="s">
        <v>23</v>
      </c>
    </row>
    <row r="33" spans="1:2" x14ac:dyDescent="0.45">
      <c r="A33" s="23" t="s">
        <v>26</v>
      </c>
      <c r="B33" s="45" t="s">
        <v>27</v>
      </c>
    </row>
    <row r="34" spans="1:2" ht="26.25" x14ac:dyDescent="0.45">
      <c r="A34" s="23" t="s">
        <v>29</v>
      </c>
      <c r="B34" s="45" t="s">
        <v>30</v>
      </c>
    </row>
    <row r="35" spans="1:2" x14ac:dyDescent="0.45">
      <c r="A35" s="23" t="s">
        <v>28</v>
      </c>
      <c r="B35" s="45" t="s">
        <v>23</v>
      </c>
    </row>
    <row r="36" spans="1:2" x14ac:dyDescent="0.45">
      <c r="A36" s="23" t="s">
        <v>31</v>
      </c>
      <c r="B36" s="2" t="s">
        <v>32</v>
      </c>
    </row>
    <row r="37" spans="1:2" x14ac:dyDescent="0.45">
      <c r="A37" s="23" t="s">
        <v>33</v>
      </c>
      <c r="B37" s="2" t="s">
        <v>34</v>
      </c>
    </row>
    <row r="38" spans="1:2" x14ac:dyDescent="0.45">
      <c r="A38" s="23" t="s">
        <v>35</v>
      </c>
      <c r="B38" s="2" t="s">
        <v>36</v>
      </c>
    </row>
    <row r="39" spans="1:2" x14ac:dyDescent="0.45">
      <c r="A39" s="23" t="s">
        <v>37</v>
      </c>
      <c r="B39" s="2" t="s">
        <v>38</v>
      </c>
    </row>
    <row r="40" spans="1:2" x14ac:dyDescent="0.45">
      <c r="A40" s="23" t="s">
        <v>39</v>
      </c>
      <c r="B40" s="45" t="s">
        <v>205</v>
      </c>
    </row>
    <row r="41" spans="1:2" x14ac:dyDescent="0.45">
      <c r="A41" s="49" t="s">
        <v>40</v>
      </c>
      <c r="B41" s="2" t="s">
        <v>41</v>
      </c>
    </row>
    <row r="42" spans="1:2" ht="13.5" x14ac:dyDescent="0.45">
      <c r="A42" s="144" t="s">
        <v>42</v>
      </c>
      <c r="B42" s="3" t="s">
        <v>43</v>
      </c>
    </row>
    <row r="43" spans="1:2" x14ac:dyDescent="0.45">
      <c r="A43" s="144"/>
      <c r="B43" s="47" t="s">
        <v>44</v>
      </c>
    </row>
    <row r="44" spans="1:2" ht="13.5" x14ac:dyDescent="0.45">
      <c r="A44" s="144" t="s">
        <v>45</v>
      </c>
      <c r="B44" s="4" t="s">
        <v>43</v>
      </c>
    </row>
    <row r="45" spans="1:2" ht="26.25" x14ac:dyDescent="0.45">
      <c r="A45" s="144"/>
      <c r="B45" s="48" t="s">
        <v>46</v>
      </c>
    </row>
    <row r="46" spans="1:2" ht="13.5" x14ac:dyDescent="0.45">
      <c r="A46" s="144" t="s">
        <v>47</v>
      </c>
      <c r="B46" s="3" t="s">
        <v>43</v>
      </c>
    </row>
    <row r="47" spans="1:2" ht="26.25" x14ac:dyDescent="0.45">
      <c r="A47" s="144"/>
      <c r="B47" s="47" t="s">
        <v>48</v>
      </c>
    </row>
    <row r="48" spans="1:2" ht="13.5" x14ac:dyDescent="0.45">
      <c r="A48" s="144" t="s">
        <v>49</v>
      </c>
      <c r="B48" s="3" t="s">
        <v>50</v>
      </c>
    </row>
    <row r="49" spans="1:2" x14ac:dyDescent="0.45">
      <c r="A49" s="144"/>
      <c r="B49" s="48" t="s">
        <v>51</v>
      </c>
    </row>
    <row r="50" spans="1:2" x14ac:dyDescent="0.45">
      <c r="A50" s="144"/>
      <c r="B50" s="47" t="s">
        <v>52</v>
      </c>
    </row>
    <row r="51" spans="1:2" ht="13.5" x14ac:dyDescent="0.45">
      <c r="A51" s="144" t="s">
        <v>53</v>
      </c>
      <c r="B51" s="3" t="s">
        <v>54</v>
      </c>
    </row>
    <row r="52" spans="1:2" x14ac:dyDescent="0.45">
      <c r="A52" s="144"/>
      <c r="B52" s="48" t="s">
        <v>55</v>
      </c>
    </row>
    <row r="53" spans="1:2" x14ac:dyDescent="0.45">
      <c r="A53" s="144"/>
      <c r="B53" s="47" t="s">
        <v>56</v>
      </c>
    </row>
    <row r="54" spans="1:2" ht="13.5" x14ac:dyDescent="0.45">
      <c r="A54" s="144" t="s">
        <v>57</v>
      </c>
      <c r="B54" s="3" t="s">
        <v>50</v>
      </c>
    </row>
    <row r="55" spans="1:2" x14ac:dyDescent="0.45">
      <c r="A55" s="144"/>
      <c r="B55" s="47" t="s">
        <v>58</v>
      </c>
    </row>
    <row r="56" spans="1:2" ht="13.5" x14ac:dyDescent="0.45">
      <c r="A56" s="144" t="s">
        <v>59</v>
      </c>
      <c r="B56" s="3" t="s">
        <v>60</v>
      </c>
    </row>
    <row r="57" spans="1:2" x14ac:dyDescent="0.45">
      <c r="A57" s="144"/>
      <c r="B57" s="47" t="s">
        <v>61</v>
      </c>
    </row>
    <row r="58" spans="1:2" ht="13.5" x14ac:dyDescent="0.45">
      <c r="A58" s="144" t="s">
        <v>62</v>
      </c>
      <c r="B58" s="3" t="s">
        <v>60</v>
      </c>
    </row>
    <row r="59" spans="1:2" x14ac:dyDescent="0.45">
      <c r="A59" s="144"/>
      <c r="B59" s="47" t="s">
        <v>63</v>
      </c>
    </row>
    <row r="60" spans="1:2" ht="13.5" x14ac:dyDescent="0.45">
      <c r="A60" s="144" t="s">
        <v>64</v>
      </c>
      <c r="B60" s="4" t="s">
        <v>50</v>
      </c>
    </row>
    <row r="61" spans="1:2" ht="26.25" x14ac:dyDescent="0.45">
      <c r="A61" s="144"/>
      <c r="B61" s="47" t="s">
        <v>65</v>
      </c>
    </row>
    <row r="62" spans="1:2" ht="13.5" x14ac:dyDescent="0.45">
      <c r="A62" s="144" t="s">
        <v>66</v>
      </c>
      <c r="B62" s="4" t="s">
        <v>60</v>
      </c>
    </row>
    <row r="63" spans="1:2" x14ac:dyDescent="0.45">
      <c r="A63" s="144"/>
      <c r="B63" s="48" t="s">
        <v>67</v>
      </c>
    </row>
    <row r="64" spans="1:2" x14ac:dyDescent="0.45">
      <c r="A64" s="144"/>
      <c r="B64" s="47" t="s">
        <v>68</v>
      </c>
    </row>
    <row r="65" spans="1:2" ht="13.5" x14ac:dyDescent="0.45">
      <c r="A65" s="144" t="s">
        <v>69</v>
      </c>
      <c r="B65" s="4" t="s">
        <v>60</v>
      </c>
    </row>
    <row r="66" spans="1:2" x14ac:dyDescent="0.45">
      <c r="A66" s="144"/>
      <c r="B66" s="47" t="s">
        <v>70</v>
      </c>
    </row>
    <row r="67" spans="1:2" ht="13.5" x14ac:dyDescent="0.45">
      <c r="A67" s="144" t="s">
        <v>71</v>
      </c>
      <c r="B67" s="4" t="s">
        <v>60</v>
      </c>
    </row>
    <row r="68" spans="1:2" x14ac:dyDescent="0.45">
      <c r="A68" s="144"/>
      <c r="B68" s="47" t="s">
        <v>72</v>
      </c>
    </row>
    <row r="69" spans="1:2" ht="13.5" x14ac:dyDescent="0.45">
      <c r="A69" s="144" t="s">
        <v>73</v>
      </c>
      <c r="B69" s="4" t="s">
        <v>60</v>
      </c>
    </row>
    <row r="70" spans="1:2" ht="26.25" x14ac:dyDescent="0.45">
      <c r="A70" s="144"/>
      <c r="B70" s="47" t="s">
        <v>74</v>
      </c>
    </row>
    <row r="71" spans="1:2" ht="13.5" x14ac:dyDescent="0.45">
      <c r="A71" s="147" t="s">
        <v>75</v>
      </c>
      <c r="B71" s="4" t="s">
        <v>60</v>
      </c>
    </row>
    <row r="72" spans="1:2" x14ac:dyDescent="0.45">
      <c r="A72" s="147"/>
      <c r="B72" s="47" t="s">
        <v>76</v>
      </c>
    </row>
    <row r="73" spans="1:2" x14ac:dyDescent="0.45">
      <c r="A73" s="49" t="s">
        <v>77</v>
      </c>
      <c r="B73" s="2" t="s">
        <v>78</v>
      </c>
    </row>
    <row r="74" spans="1:2" x14ac:dyDescent="0.45">
      <c r="A74" s="49" t="s">
        <v>79</v>
      </c>
      <c r="B74" s="2" t="s">
        <v>80</v>
      </c>
    </row>
    <row r="75" spans="1:2" ht="26.25" x14ac:dyDescent="0.45">
      <c r="A75" s="14" t="s">
        <v>81</v>
      </c>
      <c r="B75" s="5" t="s">
        <v>82</v>
      </c>
    </row>
    <row r="77" spans="1:2" ht="13.5" x14ac:dyDescent="0.45">
      <c r="A77" s="145" t="s">
        <v>83</v>
      </c>
      <c r="B77" s="145"/>
    </row>
    <row r="78" spans="1:2" ht="14" customHeight="1" x14ac:dyDescent="0.45">
      <c r="A78" s="25" t="s">
        <v>10</v>
      </c>
      <c r="B78" s="45" t="s">
        <v>84</v>
      </c>
    </row>
    <row r="79" spans="1:2" ht="26.25" x14ac:dyDescent="0.45">
      <c r="A79" s="23" t="s">
        <v>85</v>
      </c>
      <c r="B79" s="45" t="s">
        <v>86</v>
      </c>
    </row>
    <row r="80" spans="1:2" ht="14" customHeight="1" x14ac:dyDescent="0.45">
      <c r="A80" s="23" t="s">
        <v>87</v>
      </c>
      <c r="B80" s="45" t="s">
        <v>88</v>
      </c>
    </row>
    <row r="81" spans="1:2" ht="14" customHeight="1" x14ac:dyDescent="0.45">
      <c r="A81" s="23" t="s">
        <v>89</v>
      </c>
      <c r="B81" s="45" t="s">
        <v>88</v>
      </c>
    </row>
    <row r="82" spans="1:2" ht="14" customHeight="1" x14ac:dyDescent="0.45">
      <c r="A82" s="23" t="s">
        <v>317</v>
      </c>
      <c r="B82" s="45" t="s">
        <v>88</v>
      </c>
    </row>
    <row r="83" spans="1:2" ht="14" customHeight="1" x14ac:dyDescent="0.45">
      <c r="A83" s="23" t="s">
        <v>318</v>
      </c>
      <c r="B83" s="45" t="s">
        <v>88</v>
      </c>
    </row>
    <row r="84" spans="1:2" ht="14" customHeight="1" x14ac:dyDescent="0.45">
      <c r="A84" s="25" t="s">
        <v>90</v>
      </c>
      <c r="B84" s="45" t="s">
        <v>91</v>
      </c>
    </row>
    <row r="85" spans="1:2" ht="14" customHeight="1" x14ac:dyDescent="0.45">
      <c r="A85" s="25" t="s">
        <v>92</v>
      </c>
      <c r="B85" s="45" t="s">
        <v>93</v>
      </c>
    </row>
    <row r="86" spans="1:2" ht="14" customHeight="1" x14ac:dyDescent="0.45">
      <c r="A86" s="25" t="s">
        <v>1201</v>
      </c>
      <c r="B86" s="45" t="s">
        <v>1202</v>
      </c>
    </row>
    <row r="87" spans="1:2" ht="14" customHeight="1" x14ac:dyDescent="0.45">
      <c r="A87" s="23" t="s">
        <v>18</v>
      </c>
      <c r="B87" s="45" t="s">
        <v>18</v>
      </c>
    </row>
    <row r="88" spans="1:2" ht="14" customHeight="1" x14ac:dyDescent="0.45">
      <c r="A88" s="23" t="s">
        <v>1203</v>
      </c>
      <c r="B88" s="45" t="s">
        <v>1204</v>
      </c>
    </row>
    <row r="89" spans="1:2" ht="29.25" customHeight="1" x14ac:dyDescent="0.45">
      <c r="A89" s="23" t="s">
        <v>19</v>
      </c>
      <c r="B89" s="45" t="s">
        <v>94</v>
      </c>
    </row>
    <row r="90" spans="1:2" ht="14" customHeight="1" x14ac:dyDescent="0.45">
      <c r="A90" s="23" t="s">
        <v>95</v>
      </c>
      <c r="B90" s="45" t="s">
        <v>88</v>
      </c>
    </row>
    <row r="91" spans="1:2" ht="14" customHeight="1" x14ac:dyDescent="0.45">
      <c r="A91" s="23" t="s">
        <v>96</v>
      </c>
      <c r="B91" s="45" t="s">
        <v>88</v>
      </c>
    </row>
    <row r="92" spans="1:2" ht="14" customHeight="1" x14ac:dyDescent="0.45">
      <c r="A92" s="23" t="s">
        <v>320</v>
      </c>
      <c r="B92" s="45" t="s">
        <v>88</v>
      </c>
    </row>
    <row r="93" spans="1:2" ht="14" customHeight="1" x14ac:dyDescent="0.45">
      <c r="A93" s="23" t="s">
        <v>1205</v>
      </c>
      <c r="B93" s="45" t="s">
        <v>88</v>
      </c>
    </row>
    <row r="94" spans="1:2" ht="14" customHeight="1" x14ac:dyDescent="0.45">
      <c r="A94" s="23" t="s">
        <v>1206</v>
      </c>
      <c r="B94" s="45" t="s">
        <v>88</v>
      </c>
    </row>
    <row r="95" spans="1:2" ht="14" customHeight="1" x14ac:dyDescent="0.45">
      <c r="A95" s="25" t="s">
        <v>97</v>
      </c>
      <c r="B95" s="45" t="s">
        <v>88</v>
      </c>
    </row>
    <row r="96" spans="1:2" ht="14" customHeight="1" x14ac:dyDescent="0.45">
      <c r="A96" s="25" t="s">
        <v>321</v>
      </c>
      <c r="B96" s="45" t="s">
        <v>1207</v>
      </c>
    </row>
    <row r="97" spans="1:2" ht="14" customHeight="1" x14ac:dyDescent="0.45">
      <c r="A97" s="25" t="s">
        <v>1208</v>
      </c>
      <c r="B97" s="45" t="s">
        <v>88</v>
      </c>
    </row>
    <row r="98" spans="1:2" x14ac:dyDescent="0.45">
      <c r="A98" s="23" t="s">
        <v>1209</v>
      </c>
      <c r="B98" s="45" t="s">
        <v>98</v>
      </c>
    </row>
    <row r="99" spans="1:2" x14ac:dyDescent="0.45">
      <c r="A99" s="23" t="s">
        <v>99</v>
      </c>
      <c r="B99" s="45" t="s">
        <v>100</v>
      </c>
    </row>
    <row r="100" spans="1:2" x14ac:dyDescent="0.45">
      <c r="A100" s="23" t="s">
        <v>101</v>
      </c>
      <c r="B100" s="45" t="s">
        <v>88</v>
      </c>
    </row>
    <row r="101" spans="1:2" x14ac:dyDescent="0.45">
      <c r="A101" s="23" t="s">
        <v>102</v>
      </c>
      <c r="B101" s="29" t="s">
        <v>103</v>
      </c>
    </row>
    <row r="102" spans="1:2" x14ac:dyDescent="0.45">
      <c r="A102" s="37"/>
      <c r="B102" s="37"/>
    </row>
    <row r="103" spans="1:2" x14ac:dyDescent="0.45">
      <c r="A103" s="37"/>
      <c r="B103" s="37"/>
    </row>
    <row r="104" spans="1:2" x14ac:dyDescent="0.45">
      <c r="A104" s="37"/>
      <c r="B104" s="37"/>
    </row>
    <row r="105" spans="1:2" x14ac:dyDescent="0.45">
      <c r="A105" s="37"/>
      <c r="B105" s="37"/>
    </row>
    <row r="106" spans="1:2" x14ac:dyDescent="0.45">
      <c r="A106" s="37"/>
      <c r="B106" s="37"/>
    </row>
    <row r="107" spans="1:2" x14ac:dyDescent="0.45">
      <c r="A107" s="37"/>
      <c r="B107" s="37"/>
    </row>
    <row r="108" spans="1:2" x14ac:dyDescent="0.45">
      <c r="A108" s="37"/>
      <c r="B108" s="37"/>
    </row>
    <row r="109" spans="1:2" x14ac:dyDescent="0.45">
      <c r="A109" s="37"/>
      <c r="B109" s="37"/>
    </row>
    <row r="110" spans="1:2" x14ac:dyDescent="0.45">
      <c r="A110" s="37"/>
      <c r="B110" s="37"/>
    </row>
    <row r="111" spans="1:2" x14ac:dyDescent="0.45">
      <c r="A111" s="37"/>
      <c r="B111" s="37"/>
    </row>
    <row r="112" spans="1:2" x14ac:dyDescent="0.45">
      <c r="A112" s="37"/>
      <c r="B112" s="37"/>
    </row>
    <row r="113" spans="1:2" x14ac:dyDescent="0.45">
      <c r="A113" s="37"/>
      <c r="B113" s="37"/>
    </row>
    <row r="114" spans="1:2" x14ac:dyDescent="0.45">
      <c r="A114" s="37"/>
      <c r="B114" s="37"/>
    </row>
    <row r="115" spans="1:2" x14ac:dyDescent="0.45">
      <c r="A115" s="37"/>
      <c r="B115" s="37"/>
    </row>
    <row r="116" spans="1:2" x14ac:dyDescent="0.45">
      <c r="A116" s="37"/>
      <c r="B116" s="37"/>
    </row>
    <row r="117" spans="1:2" x14ac:dyDescent="0.45">
      <c r="A117" s="37"/>
      <c r="B117" s="37"/>
    </row>
    <row r="118" spans="1:2" x14ac:dyDescent="0.45">
      <c r="A118" s="37"/>
      <c r="B118" s="37"/>
    </row>
    <row r="119" spans="1:2" x14ac:dyDescent="0.45">
      <c r="A119" s="37"/>
      <c r="B119" s="37"/>
    </row>
    <row r="120" spans="1:2" x14ac:dyDescent="0.45">
      <c r="A120" s="37"/>
      <c r="B120" s="37"/>
    </row>
    <row r="121" spans="1:2" x14ac:dyDescent="0.45">
      <c r="A121" s="37"/>
      <c r="B121" s="37"/>
    </row>
    <row r="122" spans="1:2" x14ac:dyDescent="0.45">
      <c r="A122" s="37"/>
      <c r="B122" s="37"/>
    </row>
    <row r="123" spans="1:2" x14ac:dyDescent="0.45">
      <c r="A123" s="37"/>
      <c r="B123" s="37"/>
    </row>
    <row r="124" spans="1:2" x14ac:dyDescent="0.45">
      <c r="A124" s="37"/>
      <c r="B124" s="37"/>
    </row>
    <row r="125" spans="1:2" x14ac:dyDescent="0.45">
      <c r="A125" s="37"/>
      <c r="B125" s="37"/>
    </row>
    <row r="126" spans="1:2" x14ac:dyDescent="0.45">
      <c r="A126" s="37"/>
      <c r="B126" s="37"/>
    </row>
    <row r="127" spans="1:2" x14ac:dyDescent="0.45">
      <c r="A127" s="37"/>
      <c r="B127" s="37"/>
    </row>
    <row r="128" spans="1:2" x14ac:dyDescent="0.45">
      <c r="A128" s="37"/>
      <c r="B128" s="37"/>
    </row>
    <row r="129" spans="1:2" x14ac:dyDescent="0.45">
      <c r="A129" s="37"/>
      <c r="B129" s="37"/>
    </row>
  </sheetData>
  <mergeCells count="27">
    <mergeCell ref="A77:B77"/>
    <mergeCell ref="A67:A68"/>
    <mergeCell ref="A69:A70"/>
    <mergeCell ref="A71:A72"/>
    <mergeCell ref="A51:A53"/>
    <mergeCell ref="A54:A55"/>
    <mergeCell ref="A56:A57"/>
    <mergeCell ref="A58:A59"/>
    <mergeCell ref="A60:A61"/>
    <mergeCell ref="A11:C11"/>
    <mergeCell ref="A14:C14"/>
    <mergeCell ref="A16:B16"/>
    <mergeCell ref="A62:A64"/>
    <mergeCell ref="A65:A66"/>
    <mergeCell ref="A22:B22"/>
    <mergeCell ref="A42:A43"/>
    <mergeCell ref="A44:A45"/>
    <mergeCell ref="A46:A47"/>
    <mergeCell ref="A48:A50"/>
    <mergeCell ref="A13:C13"/>
    <mergeCell ref="A15:B15"/>
    <mergeCell ref="A10:E10"/>
    <mergeCell ref="A4:C4"/>
    <mergeCell ref="A5:C5"/>
    <mergeCell ref="A6:C6"/>
    <mergeCell ref="A7:C7"/>
    <mergeCell ref="A8:C8"/>
  </mergeCells>
  <conditionalFormatting sqref="A35:A40">
    <cfRule type="cellIs" dxfId="155" priority="25" operator="equal">
      <formula>"Exclude"</formula>
    </cfRule>
    <cfRule type="cellIs" dxfId="154" priority="26" operator="equal">
      <formula>"Include"</formula>
    </cfRule>
  </conditionalFormatting>
  <conditionalFormatting sqref="A23">
    <cfRule type="duplicateValues" dxfId="153" priority="24"/>
  </conditionalFormatting>
  <conditionalFormatting sqref="A27">
    <cfRule type="duplicateValues" dxfId="152" priority="23"/>
  </conditionalFormatting>
  <conditionalFormatting sqref="A84:A95">
    <cfRule type="cellIs" dxfId="151" priority="7" operator="equal">
      <formula>"Exclude"</formula>
    </cfRule>
    <cfRule type="cellIs" dxfId="150" priority="8" operator="equal">
      <formula>"Include"</formula>
    </cfRule>
  </conditionalFormatting>
  <conditionalFormatting sqref="A100">
    <cfRule type="cellIs" dxfId="149" priority="5" operator="equal">
      <formula>"Exclude"</formula>
    </cfRule>
    <cfRule type="cellIs" dxfId="148" priority="6" operator="equal">
      <formula>"Include"</formula>
    </cfRule>
  </conditionalFormatting>
  <conditionalFormatting sqref="A35">
    <cfRule type="cellIs" dxfId="147" priority="3" operator="equal">
      <formula>"Exclude"</formula>
    </cfRule>
    <cfRule type="cellIs" dxfId="146" priority="4" operator="equal">
      <formula>"Include"</formula>
    </cfRule>
  </conditionalFormatting>
  <conditionalFormatting sqref="A34">
    <cfRule type="cellIs" dxfId="145" priority="1" operator="equal">
      <formula>"Exclude"</formula>
    </cfRule>
    <cfRule type="cellIs" dxfId="144" priority="2" operator="equal">
      <formula>"Include"</formula>
    </cfRule>
  </conditionalFormatting>
  <hyperlinks>
    <hyperlink ref="A16"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O69"/>
  <sheetViews>
    <sheetView zoomScale="90" zoomScaleNormal="90" workbookViewId="0">
      <selection activeCell="I17" sqref="I17"/>
    </sheetView>
  </sheetViews>
  <sheetFormatPr defaultColWidth="10.796875" defaultRowHeight="13.15" x14ac:dyDescent="0.35"/>
  <cols>
    <col min="1" max="1" width="19.796875" style="1" bestFit="1" customWidth="1"/>
    <col min="2" max="2" width="18.59765625" style="1" bestFit="1" customWidth="1"/>
    <col min="3" max="3" width="10.796875" style="1" customWidth="1"/>
    <col min="4" max="4" width="23.53125" style="1" bestFit="1" customWidth="1"/>
    <col min="5" max="5" width="17.6640625" style="1" bestFit="1" customWidth="1"/>
    <col min="6" max="6" width="18.46484375" style="1" bestFit="1" customWidth="1"/>
    <col min="7" max="7" width="12.59765625" style="1" bestFit="1" customWidth="1"/>
    <col min="8" max="8" width="20.86328125" style="1" bestFit="1" customWidth="1"/>
    <col min="9" max="9" width="17" style="1" bestFit="1" customWidth="1"/>
    <col min="10" max="10" width="7.9296875" style="1" bestFit="1" customWidth="1"/>
    <col min="11" max="11" width="31.1328125" style="1" bestFit="1" customWidth="1"/>
    <col min="12" max="12" width="13.796875" style="1" bestFit="1" customWidth="1"/>
    <col min="13" max="13" width="22.19921875" style="1" bestFit="1" customWidth="1"/>
    <col min="14" max="14" width="24.59765625" style="1" bestFit="1" customWidth="1"/>
    <col min="15" max="15" width="12.06640625" style="1" bestFit="1" customWidth="1"/>
    <col min="16" max="16384" width="10.796875" style="1"/>
  </cols>
  <sheetData>
    <row r="1" spans="1:8" s="76" customFormat="1" ht="13.5" x14ac:dyDescent="0.35">
      <c r="A1" s="148" t="s">
        <v>232</v>
      </c>
      <c r="B1" s="148"/>
      <c r="C1" s="148"/>
    </row>
    <row r="2" spans="1:8" x14ac:dyDescent="0.35">
      <c r="C2" s="75"/>
      <c r="D2" s="75"/>
      <c r="E2" s="75"/>
      <c r="F2" s="75"/>
      <c r="G2" s="75"/>
      <c r="H2" s="75"/>
    </row>
    <row r="3" spans="1:8" ht="13.5" x14ac:dyDescent="0.35">
      <c r="A3" s="78" t="s">
        <v>231</v>
      </c>
      <c r="B3" s="77"/>
      <c r="C3" s="75"/>
      <c r="D3" s="78" t="s">
        <v>229</v>
      </c>
      <c r="E3" s="77"/>
      <c r="F3" s="77"/>
      <c r="G3" s="77"/>
      <c r="H3" s="75"/>
    </row>
    <row r="4" spans="1:8" ht="13.5" x14ac:dyDescent="0.35">
      <c r="A4" s="81" t="s">
        <v>225</v>
      </c>
      <c r="B4" s="81" t="s">
        <v>228</v>
      </c>
      <c r="C4" s="75"/>
      <c r="D4" s="79" t="s">
        <v>235</v>
      </c>
      <c r="E4" s="79"/>
      <c r="F4" s="79"/>
      <c r="G4" s="79" t="s">
        <v>236</v>
      </c>
      <c r="H4" s="75"/>
    </row>
    <row r="5" spans="1:8" x14ac:dyDescent="0.35">
      <c r="A5" s="9" t="s">
        <v>119</v>
      </c>
      <c r="B5" s="10">
        <v>95</v>
      </c>
      <c r="C5" s="75"/>
      <c r="D5" s="75" t="s">
        <v>233</v>
      </c>
      <c r="E5" s="75"/>
      <c r="F5" s="75"/>
      <c r="G5" s="75">
        <f>COUNTIF(Articles!O:O,"Yes")</f>
        <v>63</v>
      </c>
      <c r="H5" s="75"/>
    </row>
    <row r="6" spans="1:8" x14ac:dyDescent="0.35">
      <c r="A6" s="82" t="s">
        <v>208</v>
      </c>
      <c r="B6" s="10">
        <v>2</v>
      </c>
      <c r="C6" s="75"/>
      <c r="D6" s="75" t="s">
        <v>234</v>
      </c>
      <c r="E6" s="75"/>
      <c r="F6" s="75"/>
      <c r="G6" s="75">
        <f>COUNTIF(Articles!P:P,"Yes")</f>
        <v>76</v>
      </c>
      <c r="H6" s="75"/>
    </row>
    <row r="7" spans="1:8" x14ac:dyDescent="0.35">
      <c r="A7" s="82" t="s">
        <v>164</v>
      </c>
      <c r="B7" s="10">
        <v>2</v>
      </c>
      <c r="C7" s="75"/>
      <c r="D7" s="75"/>
      <c r="E7" s="75"/>
      <c r="F7" s="75"/>
      <c r="G7" s="75"/>
      <c r="H7" s="75"/>
    </row>
    <row r="8" spans="1:8" x14ac:dyDescent="0.35">
      <c r="A8" s="82" t="s">
        <v>132</v>
      </c>
      <c r="B8" s="10">
        <v>7</v>
      </c>
      <c r="C8" s="75"/>
      <c r="D8" s="75"/>
      <c r="E8" s="75"/>
      <c r="F8" s="75"/>
      <c r="G8" s="75"/>
      <c r="H8" s="75"/>
    </row>
    <row r="9" spans="1:8" ht="13.5" x14ac:dyDescent="0.35">
      <c r="A9" s="82" t="s">
        <v>120</v>
      </c>
      <c r="B9" s="10">
        <v>16</v>
      </c>
      <c r="C9" s="75"/>
      <c r="D9" s="78" t="s">
        <v>230</v>
      </c>
      <c r="E9" s="77"/>
      <c r="F9" s="77"/>
      <c r="G9" s="77"/>
      <c r="H9" s="75"/>
    </row>
    <row r="10" spans="1:8" ht="13.5" x14ac:dyDescent="0.35">
      <c r="A10" s="82" t="s">
        <v>122</v>
      </c>
      <c r="B10" s="10">
        <v>5</v>
      </c>
      <c r="C10" s="75"/>
      <c r="D10" s="79" t="s">
        <v>227</v>
      </c>
      <c r="E10" s="79"/>
      <c r="F10" s="79"/>
      <c r="G10" s="79" t="s">
        <v>236</v>
      </c>
      <c r="H10" s="75"/>
    </row>
    <row r="11" spans="1:8" x14ac:dyDescent="0.35">
      <c r="A11" s="82" t="s">
        <v>188</v>
      </c>
      <c r="B11" s="10">
        <v>5</v>
      </c>
      <c r="C11" s="75"/>
      <c r="D11" s="75" t="s">
        <v>237</v>
      </c>
      <c r="E11" s="75"/>
      <c r="F11" s="75"/>
      <c r="G11" s="75">
        <f>COUNTIF(Articles!Q:Q,"Yes")</f>
        <v>16</v>
      </c>
      <c r="H11" s="75"/>
    </row>
    <row r="12" spans="1:8" x14ac:dyDescent="0.35">
      <c r="A12" s="82" t="s">
        <v>117</v>
      </c>
      <c r="B12" s="10">
        <v>32</v>
      </c>
      <c r="C12" s="75"/>
      <c r="D12" s="75" t="s">
        <v>238</v>
      </c>
      <c r="E12" s="75"/>
      <c r="F12" s="75"/>
      <c r="G12" s="75">
        <f>COUNTIF(Articles!R:R,"Yes")</f>
        <v>45</v>
      </c>
      <c r="H12" s="75"/>
    </row>
    <row r="13" spans="1:8" x14ac:dyDescent="0.35">
      <c r="A13" s="82" t="s">
        <v>303</v>
      </c>
      <c r="B13" s="10">
        <v>2</v>
      </c>
    </row>
    <row r="14" spans="1:8" x14ac:dyDescent="0.35">
      <c r="A14" s="82" t="s">
        <v>1488</v>
      </c>
      <c r="B14" s="10">
        <v>1</v>
      </c>
    </row>
    <row r="15" spans="1:8" ht="13.5" x14ac:dyDescent="0.35">
      <c r="A15" s="82" t="s">
        <v>1512</v>
      </c>
      <c r="B15" s="10">
        <v>1</v>
      </c>
      <c r="D15" s="78" t="s">
        <v>248</v>
      </c>
      <c r="E15" s="77"/>
      <c r="F15" s="77"/>
      <c r="G15" s="77"/>
    </row>
    <row r="16" spans="1:8" ht="13.5" x14ac:dyDescent="0.35">
      <c r="A16" s="82" t="s">
        <v>1152</v>
      </c>
      <c r="B16" s="10">
        <v>1</v>
      </c>
      <c r="D16" s="79" t="s">
        <v>249</v>
      </c>
      <c r="E16" s="79"/>
      <c r="F16" s="79"/>
      <c r="G16" s="79" t="s">
        <v>236</v>
      </c>
    </row>
    <row r="17" spans="1:15" x14ac:dyDescent="0.35">
      <c r="A17" s="82" t="s">
        <v>1539</v>
      </c>
      <c r="B17" s="10">
        <v>1</v>
      </c>
      <c r="D17" s="75" t="s">
        <v>250</v>
      </c>
      <c r="E17" s="75"/>
      <c r="F17" s="75"/>
      <c r="G17" s="75">
        <f>COUNTIF(Articles!L:L,("Peer-reviewed"))</f>
        <v>148</v>
      </c>
    </row>
    <row r="18" spans="1:15" x14ac:dyDescent="0.35">
      <c r="A18" s="82" t="s">
        <v>189</v>
      </c>
      <c r="B18" s="10">
        <v>10</v>
      </c>
      <c r="D18" s="75" t="s">
        <v>251</v>
      </c>
      <c r="E18" s="75"/>
      <c r="F18" s="75"/>
      <c r="G18" s="75">
        <f>COUNTIF(Articles!L:L,"Pre-print")</f>
        <v>17</v>
      </c>
    </row>
    <row r="19" spans="1:15" x14ac:dyDescent="0.35">
      <c r="A19" s="82" t="s">
        <v>1586</v>
      </c>
      <c r="B19" s="10">
        <v>1</v>
      </c>
      <c r="D19" s="1" t="s">
        <v>252</v>
      </c>
      <c r="G19" s="75">
        <f>COUNTIF(Articles!L:L,"Grey literature")</f>
        <v>0</v>
      </c>
    </row>
    <row r="20" spans="1:15" x14ac:dyDescent="0.35">
      <c r="A20" s="82" t="s">
        <v>1618</v>
      </c>
      <c r="B20" s="10">
        <v>2</v>
      </c>
    </row>
    <row r="21" spans="1:15" x14ac:dyDescent="0.35">
      <c r="A21" s="82" t="s">
        <v>203</v>
      </c>
      <c r="B21" s="10">
        <v>2</v>
      </c>
    </row>
    <row r="22" spans="1:15" ht="13.5" x14ac:dyDescent="0.35">
      <c r="A22" s="82" t="s">
        <v>1722</v>
      </c>
      <c r="B22" s="10">
        <v>1</v>
      </c>
      <c r="D22" s="78" t="s">
        <v>239</v>
      </c>
      <c r="E22" s="77"/>
      <c r="F22" s="77"/>
      <c r="G22" s="77"/>
      <c r="H22" s="78"/>
      <c r="I22" s="78"/>
      <c r="J22" s="78"/>
      <c r="K22" s="78"/>
      <c r="L22" s="78"/>
      <c r="M22" s="78"/>
      <c r="N22" s="78"/>
      <c r="O22" s="78"/>
    </row>
    <row r="23" spans="1:15" x14ac:dyDescent="0.35">
      <c r="A23" s="82" t="s">
        <v>1732</v>
      </c>
      <c r="B23" s="10">
        <v>1</v>
      </c>
      <c r="E23" s="124" t="s">
        <v>128</v>
      </c>
    </row>
    <row r="24" spans="1:15" x14ac:dyDescent="0.35">
      <c r="A24" s="82" t="s">
        <v>1799</v>
      </c>
      <c r="B24" s="10">
        <v>1</v>
      </c>
      <c r="E24" s="1" t="s">
        <v>124</v>
      </c>
      <c r="F24" s="1" t="s">
        <v>186</v>
      </c>
      <c r="G24" s="1" t="s">
        <v>113</v>
      </c>
      <c r="H24" s="1" t="s">
        <v>126</v>
      </c>
      <c r="I24" s="1" t="s">
        <v>118</v>
      </c>
      <c r="J24" s="1" t="s">
        <v>116</v>
      </c>
      <c r="K24" s="1" t="s">
        <v>123</v>
      </c>
      <c r="L24" s="1" t="s">
        <v>294</v>
      </c>
      <c r="M24" s="1" t="s">
        <v>2263</v>
      </c>
      <c r="N24" s="1" t="s">
        <v>2427</v>
      </c>
      <c r="O24" s="1" t="s">
        <v>226</v>
      </c>
    </row>
    <row r="25" spans="1:15" x14ac:dyDescent="0.35">
      <c r="A25" s="82" t="s">
        <v>2112</v>
      </c>
      <c r="B25" s="10">
        <v>1</v>
      </c>
      <c r="D25" s="1" t="s">
        <v>240</v>
      </c>
      <c r="E25" s="10">
        <v>4</v>
      </c>
      <c r="F25" s="10">
        <v>3</v>
      </c>
      <c r="G25" s="10">
        <v>10</v>
      </c>
      <c r="H25" s="10">
        <v>5</v>
      </c>
      <c r="I25" s="10">
        <v>54</v>
      </c>
      <c r="J25" s="10">
        <v>26</v>
      </c>
      <c r="K25" s="10">
        <v>57</v>
      </c>
      <c r="L25" s="10">
        <v>3</v>
      </c>
      <c r="M25" s="10">
        <v>2</v>
      </c>
      <c r="N25" s="10">
        <v>1</v>
      </c>
      <c r="O25" s="10">
        <v>165</v>
      </c>
    </row>
    <row r="26" spans="1:15" ht="14.25" x14ac:dyDescent="0.45">
      <c r="A26" s="82" t="s">
        <v>2455</v>
      </c>
      <c r="B26" s="10">
        <v>1</v>
      </c>
      <c r="D26"/>
      <c r="E26"/>
      <c r="F26"/>
      <c r="G26"/>
      <c r="H26"/>
      <c r="I26"/>
      <c r="J26"/>
      <c r="K26"/>
      <c r="L26"/>
      <c r="M26"/>
      <c r="N26"/>
      <c r="O26"/>
    </row>
    <row r="27" spans="1:15" ht="14.25" x14ac:dyDescent="0.45">
      <c r="A27" s="9" t="s">
        <v>39</v>
      </c>
      <c r="B27" s="10">
        <v>31</v>
      </c>
      <c r="D27"/>
      <c r="E27"/>
      <c r="F27"/>
      <c r="G27"/>
      <c r="H27"/>
      <c r="I27"/>
      <c r="J27"/>
      <c r="K27"/>
      <c r="L27"/>
      <c r="M27"/>
      <c r="N27"/>
      <c r="O27"/>
    </row>
    <row r="28" spans="1:15" ht="14.25" x14ac:dyDescent="0.45">
      <c r="A28" s="82" t="s">
        <v>121</v>
      </c>
      <c r="B28" s="10">
        <v>15</v>
      </c>
      <c r="D28"/>
      <c r="E28"/>
      <c r="F28"/>
      <c r="G28"/>
      <c r="H28"/>
      <c r="I28"/>
      <c r="J28"/>
      <c r="K28"/>
      <c r="L28"/>
      <c r="M28"/>
      <c r="N28"/>
      <c r="O28"/>
    </row>
    <row r="29" spans="1:15" ht="14.25" x14ac:dyDescent="0.45">
      <c r="A29" s="82" t="s">
        <v>127</v>
      </c>
      <c r="B29" s="10">
        <v>3</v>
      </c>
      <c r="D29" s="114" t="s">
        <v>1210</v>
      </c>
      <c r="E29" s="115" t="s">
        <v>124</v>
      </c>
      <c r="F29" s="115" t="s">
        <v>222</v>
      </c>
      <c r="G29" s="115" t="s">
        <v>206</v>
      </c>
      <c r="H29" s="115" t="s">
        <v>187</v>
      </c>
      <c r="I29" s="115" t="s">
        <v>186</v>
      </c>
      <c r="J29" s="115" t="s">
        <v>113</v>
      </c>
      <c r="K29" s="115" t="s">
        <v>126</v>
      </c>
      <c r="L29" s="115" t="s">
        <v>118</v>
      </c>
      <c r="M29" s="115" t="s">
        <v>116</v>
      </c>
      <c r="N29" s="115" t="s">
        <v>123</v>
      </c>
      <c r="O29" s="115"/>
    </row>
    <row r="30" spans="1:15" ht="14.25" x14ac:dyDescent="0.45">
      <c r="A30" s="82" t="s">
        <v>190</v>
      </c>
      <c r="B30" s="10">
        <v>1</v>
      </c>
      <c r="D30" t="s">
        <v>1211</v>
      </c>
      <c r="E30" s="117">
        <f>GETPIVOTDATA("ARTICLE TYPE",$D$23,"ARTICLE TYPE","Modelling study")/GETPIVOTDATA("ARTICLE TYPE",$D$23)</f>
        <v>2.4242424242424242E-2</v>
      </c>
      <c r="F30" s="117" t="e">
        <f>GETPIVOTDATA("ARTICLE TYPE",$D$23,"ARTICLE TYPE","Pre-post study")/GETPIVOTDATA("ARTICLE TYPE",$D$23)</f>
        <v>#REF!</v>
      </c>
      <c r="G30" s="117" t="e">
        <f>GETPIVOTDATA("ARTICLE TYPE",$D$23,"ARTICLE TYPE","Mixed methods study")/GETPIVOTDATA("ARTICLE TYPE",$D$23)</f>
        <v>#REF!</v>
      </c>
      <c r="H30" s="117" t="e">
        <f>GETPIVOTDATA("ARTICLE TYPE",$D$23,"ARTICLE TYPE","Ecological study")/GETPIVOTDATA("ARTICLE TYPE",$D$23)</f>
        <v>#REF!</v>
      </c>
      <c r="I30" s="117">
        <f>GETPIVOTDATA("ARTICLE TYPE",$D$23,"ARTICLE TYPE","Case-control study")/GETPIVOTDATA("ARTICLE TYPE",$D$23)</f>
        <v>1.8181818181818181E-2</v>
      </c>
      <c r="J30" s="117">
        <f>GETPIVOTDATA("ARTICLE TYPE",$D$23,"ARTICLE TYPE","Cohort study")/GETPIVOTDATA("ARTICLE TYPE",$D$23)</f>
        <v>6.0606060606060608E-2</v>
      </c>
      <c r="K30" s="117">
        <f>GETPIVOTDATA("ARTICLE TYPE",$D$23,"ARTICLE TYPE","Cross-sectional study")/GETPIVOTDATA("ARTICLE TYPE",$D$23)</f>
        <v>3.0303030303030304E-2</v>
      </c>
      <c r="L30" s="117">
        <f>GETPIVOTDATA("ARTICLE TYPE",$D$23,"ARTICLE TYPE","Descriptive study")/GETPIVOTDATA("ARTICLE TYPE",$D$23)</f>
        <v>0.32727272727272727</v>
      </c>
      <c r="M30" s="117">
        <f>GETPIVOTDATA("ARTICLE TYPE",$D$23,"ARTICLE TYPE","Review")/GETPIVOTDATA("ARTICLE TYPE",$D$23)</f>
        <v>0.15757575757575756</v>
      </c>
      <c r="N30" s="117">
        <f>GETPIVOTDATA("ARTICLE TYPE",$D$23,"ARTICLE TYPE","Editorial/commentary/guidance")/GETPIVOTDATA("ARTICLE TYPE",$D$23)</f>
        <v>0.34545454545454546</v>
      </c>
      <c r="O30" s="116" t="e">
        <f>GETPIVOTDATA("ARTICLE TYPE",$D$23,"ARTICLE TYPE","Pre-post study")/GETPIVOTDATA("ARTICLE TYPE",$D$23)</f>
        <v>#REF!</v>
      </c>
    </row>
    <row r="31" spans="1:15" ht="14.25" x14ac:dyDescent="0.45">
      <c r="A31" s="82" t="s">
        <v>1430</v>
      </c>
      <c r="B31" s="10">
        <v>1</v>
      </c>
      <c r="D31"/>
      <c r="E31"/>
      <c r="F31"/>
      <c r="G31"/>
      <c r="H31"/>
      <c r="I31"/>
      <c r="J31"/>
      <c r="K31"/>
      <c r="L31"/>
      <c r="M31"/>
      <c r="N31"/>
      <c r="O31"/>
    </row>
    <row r="32" spans="1:15" ht="14.25" x14ac:dyDescent="0.45">
      <c r="A32" s="82" t="s">
        <v>1461</v>
      </c>
      <c r="B32" s="10">
        <v>2</v>
      </c>
      <c r="D32"/>
      <c r="E32"/>
      <c r="F32"/>
      <c r="G32"/>
      <c r="H32"/>
      <c r="I32"/>
      <c r="J32"/>
      <c r="K32"/>
      <c r="L32"/>
      <c r="M32"/>
      <c r="N32"/>
      <c r="O32"/>
    </row>
    <row r="33" spans="1:15" ht="14.25" x14ac:dyDescent="0.45">
      <c r="A33" s="82" t="s">
        <v>1519</v>
      </c>
      <c r="B33" s="10">
        <v>1</v>
      </c>
      <c r="D33"/>
      <c r="E33"/>
      <c r="F33"/>
      <c r="G33"/>
      <c r="H33"/>
      <c r="I33"/>
      <c r="J33"/>
      <c r="K33"/>
      <c r="L33"/>
      <c r="M33"/>
      <c r="N33"/>
      <c r="O33"/>
    </row>
    <row r="34" spans="1:15" ht="14.25" x14ac:dyDescent="0.45">
      <c r="A34" s="82" t="s">
        <v>155</v>
      </c>
      <c r="B34" s="10">
        <v>1</v>
      </c>
      <c r="D34"/>
      <c r="E34"/>
      <c r="F34"/>
      <c r="G34"/>
      <c r="H34"/>
      <c r="I34"/>
      <c r="J34"/>
      <c r="K34"/>
      <c r="L34"/>
      <c r="M34"/>
      <c r="N34"/>
      <c r="O34"/>
    </row>
    <row r="35" spans="1:15" ht="14.25" x14ac:dyDescent="0.45">
      <c r="A35" s="82" t="s">
        <v>1780</v>
      </c>
      <c r="B35" s="10">
        <v>1</v>
      </c>
      <c r="D35"/>
      <c r="E35"/>
      <c r="F35"/>
      <c r="G35"/>
      <c r="H35"/>
      <c r="I35"/>
      <c r="J35"/>
      <c r="K35"/>
      <c r="L35"/>
      <c r="M35"/>
      <c r="N35"/>
      <c r="O35"/>
    </row>
    <row r="36" spans="1:15" ht="14.25" x14ac:dyDescent="0.45">
      <c r="A36" s="82" t="s">
        <v>1161</v>
      </c>
      <c r="B36" s="10">
        <v>2</v>
      </c>
      <c r="D36"/>
      <c r="E36"/>
      <c r="F36"/>
      <c r="G36"/>
      <c r="H36"/>
      <c r="I36"/>
      <c r="J36"/>
      <c r="K36"/>
      <c r="L36"/>
      <c r="M36"/>
      <c r="N36"/>
      <c r="O36"/>
    </row>
    <row r="37" spans="1:15" ht="14.25" x14ac:dyDescent="0.45">
      <c r="A37" s="82" t="s">
        <v>1843</v>
      </c>
      <c r="B37" s="10">
        <v>1</v>
      </c>
      <c r="D37"/>
      <c r="E37"/>
      <c r="F37"/>
      <c r="G37"/>
      <c r="H37"/>
      <c r="I37"/>
      <c r="J37"/>
      <c r="K37"/>
      <c r="L37"/>
      <c r="M37"/>
      <c r="N37"/>
      <c r="O37"/>
    </row>
    <row r="38" spans="1:15" ht="14.25" x14ac:dyDescent="0.45">
      <c r="A38" s="82" t="s">
        <v>2129</v>
      </c>
      <c r="B38" s="10">
        <v>1</v>
      </c>
      <c r="D38"/>
      <c r="E38"/>
      <c r="F38"/>
      <c r="G38"/>
      <c r="H38"/>
      <c r="I38"/>
      <c r="J38"/>
      <c r="K38"/>
      <c r="L38"/>
      <c r="M38"/>
      <c r="N38"/>
      <c r="O38"/>
    </row>
    <row r="39" spans="1:15" ht="14.25" x14ac:dyDescent="0.45">
      <c r="A39" s="82" t="s">
        <v>2159</v>
      </c>
      <c r="B39" s="10">
        <v>1</v>
      </c>
      <c r="D39"/>
      <c r="E39"/>
      <c r="F39"/>
      <c r="G39"/>
      <c r="H39"/>
      <c r="I39"/>
      <c r="J39"/>
      <c r="K39"/>
      <c r="L39"/>
      <c r="M39"/>
      <c r="N39"/>
      <c r="O39"/>
    </row>
    <row r="40" spans="1:15" ht="14.25" x14ac:dyDescent="0.45">
      <c r="A40" s="82" t="s">
        <v>2335</v>
      </c>
      <c r="B40" s="10">
        <v>1</v>
      </c>
      <c r="D40"/>
      <c r="E40"/>
      <c r="F40"/>
      <c r="G40"/>
      <c r="H40"/>
      <c r="I40"/>
      <c r="J40"/>
      <c r="K40"/>
      <c r="L40"/>
      <c r="M40"/>
      <c r="N40"/>
      <c r="O40"/>
    </row>
    <row r="41" spans="1:15" ht="14.25" x14ac:dyDescent="0.45">
      <c r="A41" s="9" t="s">
        <v>114</v>
      </c>
      <c r="B41" s="10">
        <v>32</v>
      </c>
      <c r="D41"/>
      <c r="E41"/>
      <c r="F41"/>
      <c r="G41"/>
      <c r="H41"/>
      <c r="I41"/>
      <c r="J41"/>
      <c r="K41"/>
      <c r="L41"/>
      <c r="M41"/>
      <c r="N41"/>
      <c r="O41"/>
    </row>
    <row r="42" spans="1:15" ht="14.25" x14ac:dyDescent="0.45">
      <c r="A42" s="82" t="s">
        <v>121</v>
      </c>
      <c r="B42" s="10">
        <v>1</v>
      </c>
      <c r="D42"/>
      <c r="E42"/>
      <c r="F42"/>
      <c r="G42"/>
      <c r="H42"/>
      <c r="I42"/>
      <c r="J42"/>
      <c r="K42"/>
      <c r="L42"/>
      <c r="M42"/>
      <c r="N42"/>
      <c r="O42"/>
    </row>
    <row r="43" spans="1:15" ht="14.25" x14ac:dyDescent="0.45">
      <c r="A43" s="82" t="s">
        <v>115</v>
      </c>
      <c r="B43" s="10">
        <v>4</v>
      </c>
      <c r="D43"/>
      <c r="E43"/>
      <c r="F43"/>
      <c r="G43"/>
      <c r="H43"/>
      <c r="I43"/>
      <c r="J43"/>
      <c r="K43"/>
      <c r="L43"/>
      <c r="M43"/>
      <c r="N43"/>
      <c r="O43"/>
    </row>
    <row r="44" spans="1:15" ht="14.25" x14ac:dyDescent="0.45">
      <c r="A44" s="82" t="s">
        <v>122</v>
      </c>
      <c r="B44" s="10">
        <v>16</v>
      </c>
      <c r="D44"/>
      <c r="E44"/>
      <c r="F44"/>
      <c r="G44"/>
      <c r="H44"/>
      <c r="I44"/>
      <c r="J44"/>
      <c r="K44"/>
      <c r="L44"/>
      <c r="M44"/>
      <c r="N44"/>
      <c r="O44"/>
    </row>
    <row r="45" spans="1:15" ht="14.25" x14ac:dyDescent="0.45">
      <c r="A45" s="82" t="s">
        <v>117</v>
      </c>
      <c r="B45" s="10">
        <v>1</v>
      </c>
      <c r="D45"/>
      <c r="E45"/>
      <c r="F45"/>
      <c r="G45"/>
      <c r="H45"/>
      <c r="I45"/>
      <c r="J45"/>
      <c r="K45"/>
      <c r="L45"/>
      <c r="M45"/>
      <c r="N45"/>
      <c r="O45"/>
    </row>
    <row r="46" spans="1:15" ht="14.25" x14ac:dyDescent="0.45">
      <c r="A46" s="82" t="s">
        <v>2112</v>
      </c>
      <c r="B46" s="10">
        <v>10</v>
      </c>
      <c r="D46"/>
      <c r="E46"/>
      <c r="F46"/>
      <c r="G46"/>
      <c r="H46"/>
      <c r="I46"/>
      <c r="J46"/>
      <c r="K46"/>
      <c r="L46"/>
      <c r="M46"/>
      <c r="N46"/>
      <c r="O46"/>
    </row>
    <row r="47" spans="1:15" ht="14.25" x14ac:dyDescent="0.45">
      <c r="A47" s="9" t="s">
        <v>270</v>
      </c>
      <c r="B47" s="10">
        <v>7</v>
      </c>
      <c r="D47"/>
      <c r="E47"/>
      <c r="F47"/>
      <c r="G47"/>
      <c r="H47"/>
      <c r="I47"/>
      <c r="J47"/>
      <c r="K47"/>
      <c r="L47"/>
      <c r="M47"/>
      <c r="N47"/>
      <c r="O47"/>
    </row>
    <row r="48" spans="1:15" ht="14.25" x14ac:dyDescent="0.45">
      <c r="A48" s="82" t="s">
        <v>1430</v>
      </c>
      <c r="B48" s="10">
        <v>1</v>
      </c>
      <c r="D48"/>
      <c r="E48"/>
      <c r="F48"/>
      <c r="G48"/>
      <c r="H48"/>
      <c r="I48"/>
      <c r="J48"/>
      <c r="K48"/>
      <c r="L48"/>
      <c r="M48"/>
      <c r="N48"/>
      <c r="O48"/>
    </row>
    <row r="49" spans="1:15" ht="14.25" x14ac:dyDescent="0.45">
      <c r="A49" s="82" t="s">
        <v>2060</v>
      </c>
      <c r="B49" s="10">
        <v>6</v>
      </c>
      <c r="D49"/>
      <c r="E49"/>
      <c r="F49"/>
      <c r="G49"/>
      <c r="H49"/>
      <c r="I49"/>
      <c r="J49"/>
      <c r="K49"/>
      <c r="L49"/>
      <c r="M49"/>
      <c r="N49"/>
      <c r="O49"/>
    </row>
    <row r="50" spans="1:15" ht="14.25" x14ac:dyDescent="0.45">
      <c r="A50" s="9" t="s">
        <v>226</v>
      </c>
      <c r="B50" s="10">
        <v>165</v>
      </c>
      <c r="D50"/>
      <c r="E50"/>
      <c r="F50"/>
      <c r="G50"/>
      <c r="H50"/>
      <c r="I50"/>
      <c r="J50"/>
      <c r="K50"/>
      <c r="L50"/>
      <c r="M50"/>
      <c r="N50"/>
      <c r="O50"/>
    </row>
    <row r="51" spans="1:15" ht="14.25" x14ac:dyDescent="0.45">
      <c r="A51"/>
      <c r="B51"/>
      <c r="D51"/>
      <c r="E51"/>
      <c r="F51"/>
      <c r="G51"/>
      <c r="H51"/>
      <c r="I51"/>
      <c r="J51"/>
      <c r="K51"/>
      <c r="L51"/>
      <c r="M51"/>
      <c r="N51"/>
      <c r="O51"/>
    </row>
    <row r="52" spans="1:15" ht="14.25" x14ac:dyDescent="0.45">
      <c r="A52"/>
      <c r="B52"/>
      <c r="D52"/>
      <c r="E52"/>
      <c r="F52"/>
      <c r="G52"/>
      <c r="H52"/>
      <c r="I52"/>
      <c r="J52"/>
      <c r="K52"/>
      <c r="L52"/>
      <c r="M52"/>
      <c r="N52"/>
      <c r="O52"/>
    </row>
    <row r="53" spans="1:15" ht="14.25" x14ac:dyDescent="0.45">
      <c r="A53"/>
      <c r="B53"/>
      <c r="D53"/>
      <c r="E53"/>
      <c r="F53"/>
      <c r="G53"/>
      <c r="H53"/>
      <c r="I53"/>
      <c r="J53"/>
      <c r="K53"/>
      <c r="L53"/>
      <c r="M53"/>
      <c r="N53"/>
      <c r="O53"/>
    </row>
    <row r="54" spans="1:15" ht="14.25" x14ac:dyDescent="0.45">
      <c r="A54"/>
      <c r="B54"/>
    </row>
    <row r="55" spans="1:15" ht="14.25" x14ac:dyDescent="0.45">
      <c r="A55"/>
      <c r="B55"/>
    </row>
    <row r="56" spans="1:15" ht="14.25" x14ac:dyDescent="0.45">
      <c r="A56"/>
      <c r="B56"/>
    </row>
    <row r="57" spans="1:15" ht="14.25" x14ac:dyDescent="0.45">
      <c r="A57"/>
      <c r="B57"/>
    </row>
    <row r="58" spans="1:15" ht="14.25" x14ac:dyDescent="0.45">
      <c r="A58"/>
      <c r="B58"/>
    </row>
    <row r="59" spans="1:15" ht="14.25" x14ac:dyDescent="0.45">
      <c r="A59"/>
      <c r="B59"/>
    </row>
    <row r="60" spans="1:15" ht="14.25" x14ac:dyDescent="0.45">
      <c r="A60"/>
      <c r="B60"/>
    </row>
    <row r="61" spans="1:15" ht="14.25" x14ac:dyDescent="0.45">
      <c r="A61"/>
      <c r="B61"/>
    </row>
    <row r="62" spans="1:15" ht="14.25" x14ac:dyDescent="0.45">
      <c r="A62"/>
      <c r="B62"/>
    </row>
    <row r="63" spans="1:15" ht="14.25" x14ac:dyDescent="0.45">
      <c r="A63"/>
      <c r="B63"/>
    </row>
    <row r="64" spans="1:15" ht="14.25" x14ac:dyDescent="0.45">
      <c r="A64"/>
      <c r="B64"/>
    </row>
    <row r="65" spans="1:2" ht="14.25" x14ac:dyDescent="0.45">
      <c r="A65"/>
      <c r="B65"/>
    </row>
    <row r="66" spans="1:2" ht="14.25" x14ac:dyDescent="0.45">
      <c r="A66"/>
      <c r="B66"/>
    </row>
    <row r="67" spans="1:2" ht="14.25" x14ac:dyDescent="0.45">
      <c r="A67"/>
      <c r="B67"/>
    </row>
    <row r="68" spans="1:2" ht="14.25" x14ac:dyDescent="0.45">
      <c r="A68"/>
      <c r="B68"/>
    </row>
    <row r="69" spans="1:2" ht="14.25" x14ac:dyDescent="0.4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166"/>
  <sheetViews>
    <sheetView zoomScale="84" zoomScaleNormal="84" workbookViewId="0">
      <pane xSplit="1" ySplit="1" topLeftCell="B86" activePane="bottomRight" state="frozen"/>
      <selection activeCell="D18" sqref="D18"/>
      <selection pane="topRight" activeCell="D18" sqref="D18"/>
      <selection pane="bottomLeft" activeCell="D18" sqref="D18"/>
      <selection pane="bottomRight" activeCell="D2" sqref="D2"/>
    </sheetView>
  </sheetViews>
  <sheetFormatPr defaultColWidth="9" defaultRowHeight="13.5" x14ac:dyDescent="0.45"/>
  <cols>
    <col min="1" max="1" width="35.1328125" style="30" bestFit="1" customWidth="1"/>
    <col min="2" max="2" width="96.33203125" style="21" customWidth="1"/>
    <col min="3" max="3" width="15.33203125" style="26" customWidth="1"/>
    <col min="4" max="4" width="13.33203125" style="34" customWidth="1"/>
    <col min="5" max="5" width="11.46484375" style="35" hidden="1" customWidth="1"/>
    <col min="6" max="6" width="16.19921875" style="26" customWidth="1"/>
    <col min="7" max="7" width="15" style="36" customWidth="1"/>
    <col min="8" max="8" width="27.33203125" style="36" hidden="1" customWidth="1"/>
    <col min="9" max="9" width="23.33203125" style="70" hidden="1" customWidth="1"/>
    <col min="10" max="10" width="28.796875" style="36" hidden="1" customWidth="1"/>
    <col min="11" max="11" width="16.33203125" style="36" hidden="1" customWidth="1"/>
    <col min="12" max="12" width="18.6640625" style="36" hidden="1" customWidth="1"/>
    <col min="13" max="13" width="14.1328125" style="36" hidden="1" customWidth="1"/>
    <col min="14" max="14" width="17.265625" style="36" hidden="1" customWidth="1"/>
    <col min="15" max="17" width="13.33203125" style="36" hidden="1" customWidth="1"/>
    <col min="18" max="18" width="13.33203125" style="26" hidden="1" customWidth="1"/>
    <col min="19" max="19" width="13.33203125" style="7" customWidth="1"/>
    <col min="20" max="20" width="23.1328125" style="36" customWidth="1"/>
    <col min="21" max="22" width="16.796875" style="36" customWidth="1"/>
    <col min="23" max="23" width="16.796875" style="7" customWidth="1"/>
    <col min="24" max="26" width="16.796875" style="36" customWidth="1"/>
    <col min="27" max="34" width="16.796875" style="7" customWidth="1"/>
    <col min="35" max="37" width="26.33203125" style="7" customWidth="1"/>
    <col min="38" max="38" width="14.33203125" style="7" bestFit="1" customWidth="1"/>
    <col min="39" max="52" width="23.796875" style="7" customWidth="1"/>
    <col min="53" max="53" width="18.33203125" style="7" customWidth="1"/>
    <col min="54" max="54" width="24" style="7" bestFit="1" customWidth="1"/>
    <col min="55" max="55" width="10.33203125" style="7" customWidth="1"/>
    <col min="56" max="16384" width="9" style="7"/>
  </cols>
  <sheetData>
    <row r="1" spans="1:38" s="15" customFormat="1" ht="39.4" x14ac:dyDescent="0.45">
      <c r="A1" s="22" t="s">
        <v>10</v>
      </c>
      <c r="B1" s="16" t="s">
        <v>12</v>
      </c>
      <c r="C1" s="17" t="s">
        <v>14</v>
      </c>
      <c r="D1" s="17" t="s">
        <v>16</v>
      </c>
      <c r="E1" s="67" t="s">
        <v>104</v>
      </c>
      <c r="F1" s="16" t="s">
        <v>18</v>
      </c>
      <c r="G1" s="16" t="s">
        <v>19</v>
      </c>
      <c r="H1" s="16" t="s">
        <v>20</v>
      </c>
      <c r="I1" s="69" t="s">
        <v>22</v>
      </c>
      <c r="J1" s="16" t="s">
        <v>24</v>
      </c>
      <c r="K1" s="16" t="s">
        <v>25</v>
      </c>
      <c r="L1" s="16" t="s">
        <v>26</v>
      </c>
      <c r="M1" s="16" t="s">
        <v>28</v>
      </c>
      <c r="N1" s="16" t="s">
        <v>29</v>
      </c>
      <c r="O1" s="16" t="s">
        <v>31</v>
      </c>
      <c r="P1" s="16" t="s">
        <v>33</v>
      </c>
      <c r="Q1" s="16" t="s">
        <v>35</v>
      </c>
      <c r="R1" s="16" t="s">
        <v>37</v>
      </c>
      <c r="S1" s="16" t="s">
        <v>39</v>
      </c>
      <c r="T1" s="18" t="s">
        <v>40</v>
      </c>
      <c r="U1" s="18" t="s">
        <v>42</v>
      </c>
      <c r="V1" s="18" t="s">
        <v>45</v>
      </c>
      <c r="W1" s="18" t="s">
        <v>105</v>
      </c>
      <c r="X1" s="18" t="s">
        <v>106</v>
      </c>
      <c r="Y1" s="18" t="s">
        <v>107</v>
      </c>
      <c r="Z1" s="18" t="s">
        <v>108</v>
      </c>
      <c r="AA1" s="18" t="s">
        <v>59</v>
      </c>
      <c r="AB1" s="18" t="s">
        <v>109</v>
      </c>
      <c r="AC1" s="18" t="s">
        <v>110</v>
      </c>
      <c r="AD1" s="18" t="s">
        <v>111</v>
      </c>
      <c r="AE1" s="18" t="s">
        <v>112</v>
      </c>
      <c r="AF1" s="18" t="s">
        <v>71</v>
      </c>
      <c r="AG1" s="18" t="s">
        <v>73</v>
      </c>
      <c r="AH1" s="18" t="s">
        <v>75</v>
      </c>
      <c r="AI1" s="18" t="s">
        <v>77</v>
      </c>
      <c r="AJ1" s="18" t="s">
        <v>79</v>
      </c>
      <c r="AK1" s="18" t="s">
        <v>1867</v>
      </c>
      <c r="AL1" s="19" t="s">
        <v>81</v>
      </c>
    </row>
    <row r="2" spans="1:38" ht="204" hidden="1" x14ac:dyDescent="0.45">
      <c r="A2" s="64" t="s">
        <v>2230</v>
      </c>
      <c r="B2" s="59" t="s">
        <v>2231</v>
      </c>
      <c r="C2" s="65">
        <v>43938</v>
      </c>
      <c r="D2" s="65">
        <v>43960</v>
      </c>
      <c r="E2" s="123" t="s">
        <v>2505</v>
      </c>
      <c r="F2" s="134" t="str">
        <f>HYPERLINK(Table2[[#This Row],[URL-not hyperlinked]])</f>
        <v>https://www.researchgate.net/publication/340897268_MATERNAL_AND_NEONATAL_CONSEQUENCES_OF_CORONAVIRUS_COVID-19_INFECTION_DURING_PREGNANCY_A_SCOPING_REVIEW_Full_ENGLISH_version</v>
      </c>
      <c r="G2" s="37" t="s">
        <v>189</v>
      </c>
      <c r="H2" s="37" t="s">
        <v>116</v>
      </c>
      <c r="I2" s="37" t="s">
        <v>2232</v>
      </c>
      <c r="J2" s="39" t="s">
        <v>2233</v>
      </c>
      <c r="K2" s="39">
        <v>2020</v>
      </c>
      <c r="L2" s="39" t="s">
        <v>1541</v>
      </c>
      <c r="M2" s="39"/>
      <c r="N2" s="39"/>
      <c r="O2" s="39" t="s">
        <v>269</v>
      </c>
      <c r="P2" s="39" t="s">
        <v>270</v>
      </c>
      <c r="Q2" s="39" t="s">
        <v>270</v>
      </c>
      <c r="R2" s="39" t="s">
        <v>270</v>
      </c>
      <c r="S2" s="39" t="s">
        <v>119</v>
      </c>
      <c r="T2" s="39" t="s">
        <v>270</v>
      </c>
      <c r="U2" s="39" t="s">
        <v>270</v>
      </c>
      <c r="V2" s="39" t="s">
        <v>270</v>
      </c>
      <c r="W2" s="39" t="s">
        <v>270</v>
      </c>
      <c r="X2" s="39" t="s">
        <v>270</v>
      </c>
      <c r="Y2" s="39" t="s">
        <v>270</v>
      </c>
      <c r="Z2" s="39" t="s">
        <v>270</v>
      </c>
      <c r="AA2" s="39" t="s">
        <v>270</v>
      </c>
      <c r="AB2" s="39" t="s">
        <v>270</v>
      </c>
      <c r="AC2" s="39" t="s">
        <v>270</v>
      </c>
      <c r="AD2" s="39" t="s">
        <v>270</v>
      </c>
      <c r="AE2" s="39" t="s">
        <v>270</v>
      </c>
      <c r="AF2" s="39" t="s">
        <v>270</v>
      </c>
      <c r="AG2" s="39" t="s">
        <v>270</v>
      </c>
      <c r="AH2" s="39" t="s">
        <v>270</v>
      </c>
      <c r="AI2" s="39" t="s">
        <v>270</v>
      </c>
      <c r="AJ2" s="39" t="s">
        <v>270</v>
      </c>
      <c r="AK2" s="39" t="s">
        <v>270</v>
      </c>
      <c r="AL2" s="66" t="s">
        <v>1432</v>
      </c>
    </row>
    <row r="3" spans="1:38" ht="242.25" x14ac:dyDescent="0.45">
      <c r="A3" s="64" t="s">
        <v>2225</v>
      </c>
      <c r="B3" s="59" t="s">
        <v>2226</v>
      </c>
      <c r="C3" s="65">
        <v>43976</v>
      </c>
      <c r="D3" s="65">
        <v>43963</v>
      </c>
      <c r="E3" s="57" t="s">
        <v>2227</v>
      </c>
      <c r="F3" s="134" t="str">
        <f>HYPERLINK(Table2[[#This Row],[URL-not hyperlinked]])</f>
        <v>https://pubmed.ncbi.nlm.nih.gov/32391671/?from_single_result=%5BPregnant+women+complicated+with+COVID-19%3A+a+clinical+analysis+of+3+cases%5D&amp;expanded_search_query=%5BPregnant+women+complicated+with+COVID-19%3A+a+clinical+analysis+of+3+cases%5D</v>
      </c>
      <c r="G3" s="37" t="s">
        <v>121</v>
      </c>
      <c r="H3" s="37" t="s">
        <v>118</v>
      </c>
      <c r="I3" s="37" t="s">
        <v>2228</v>
      </c>
      <c r="J3" s="39" t="s">
        <v>2229</v>
      </c>
      <c r="K3" s="39">
        <v>2020</v>
      </c>
      <c r="L3" s="39" t="s">
        <v>1541</v>
      </c>
      <c r="M3" s="39"/>
      <c r="N3" s="39" t="s">
        <v>268</v>
      </c>
      <c r="O3" s="39" t="s">
        <v>269</v>
      </c>
      <c r="P3" s="39" t="s">
        <v>270</v>
      </c>
      <c r="Q3" s="39" t="s">
        <v>270</v>
      </c>
      <c r="R3" s="39" t="s">
        <v>270</v>
      </c>
      <c r="S3" s="39" t="s">
        <v>39</v>
      </c>
      <c r="T3" s="39" t="s">
        <v>270</v>
      </c>
      <c r="U3" s="39" t="s">
        <v>270</v>
      </c>
      <c r="V3" s="39" t="s">
        <v>270</v>
      </c>
      <c r="W3" s="39" t="s">
        <v>270</v>
      </c>
      <c r="X3" s="39" t="s">
        <v>270</v>
      </c>
      <c r="Y3" s="39" t="s">
        <v>270</v>
      </c>
      <c r="Z3" s="39" t="s">
        <v>270</v>
      </c>
      <c r="AA3" s="39" t="s">
        <v>270</v>
      </c>
      <c r="AB3" s="39" t="s">
        <v>270</v>
      </c>
      <c r="AC3" s="39" t="s">
        <v>270</v>
      </c>
      <c r="AD3" s="39" t="s">
        <v>270</v>
      </c>
      <c r="AE3" s="39" t="s">
        <v>270</v>
      </c>
      <c r="AF3" s="39" t="s">
        <v>270</v>
      </c>
      <c r="AG3" s="39" t="s">
        <v>270</v>
      </c>
      <c r="AH3" s="39" t="s">
        <v>270</v>
      </c>
      <c r="AI3" s="39" t="s">
        <v>270</v>
      </c>
      <c r="AJ3" s="39" t="s">
        <v>270</v>
      </c>
      <c r="AK3" s="39" t="s">
        <v>270</v>
      </c>
      <c r="AL3" s="66" t="s">
        <v>1432</v>
      </c>
    </row>
    <row r="4" spans="1:38" ht="204" x14ac:dyDescent="0.45">
      <c r="A4" s="64" t="s">
        <v>262</v>
      </c>
      <c r="B4" s="59" t="s">
        <v>263</v>
      </c>
      <c r="C4" s="65">
        <v>43953</v>
      </c>
      <c r="D4" s="65">
        <v>43964</v>
      </c>
      <c r="E4" s="57" t="s">
        <v>264</v>
      </c>
      <c r="F4" s="134" t="str">
        <f>HYPERLINK(Table2[[#This Row],[URL-not hyperlinked]])</f>
        <v>https://pubmed.ncbi.nlm.nih.gov/32392948/</v>
      </c>
      <c r="G4" s="37" t="s">
        <v>121</v>
      </c>
      <c r="H4" s="37" t="s">
        <v>118</v>
      </c>
      <c r="I4" s="37" t="s">
        <v>265</v>
      </c>
      <c r="J4" s="39" t="s">
        <v>266</v>
      </c>
      <c r="K4" s="39">
        <v>2020</v>
      </c>
      <c r="L4" s="39" t="s">
        <v>1541</v>
      </c>
      <c r="M4" s="39" t="s">
        <v>267</v>
      </c>
      <c r="N4" s="39" t="s">
        <v>268</v>
      </c>
      <c r="O4" s="39" t="s">
        <v>269</v>
      </c>
      <c r="P4" s="39" t="s">
        <v>270</v>
      </c>
      <c r="Q4" s="39" t="s">
        <v>270</v>
      </c>
      <c r="R4" s="39" t="s">
        <v>270</v>
      </c>
      <c r="S4" s="39" t="s">
        <v>39</v>
      </c>
      <c r="T4" s="39" t="s">
        <v>270</v>
      </c>
      <c r="U4" s="39" t="s">
        <v>270</v>
      </c>
      <c r="V4" s="39" t="s">
        <v>270</v>
      </c>
      <c r="W4" s="39" t="s">
        <v>270</v>
      </c>
      <c r="X4" s="39" t="s">
        <v>270</v>
      </c>
      <c r="Y4" s="39" t="s">
        <v>270</v>
      </c>
      <c r="Z4" s="39" t="s">
        <v>270</v>
      </c>
      <c r="AA4" s="39" t="s">
        <v>270</v>
      </c>
      <c r="AB4" s="39" t="s">
        <v>270</v>
      </c>
      <c r="AC4" s="39" t="s">
        <v>270</v>
      </c>
      <c r="AD4" s="39" t="s">
        <v>270</v>
      </c>
      <c r="AE4" s="39" t="s">
        <v>270</v>
      </c>
      <c r="AF4" s="39" t="s">
        <v>270</v>
      </c>
      <c r="AG4" s="39" t="s">
        <v>270</v>
      </c>
      <c r="AH4" s="39" t="s">
        <v>270</v>
      </c>
      <c r="AI4" s="39" t="s">
        <v>270</v>
      </c>
      <c r="AJ4" s="39" t="s">
        <v>270</v>
      </c>
      <c r="AK4" s="39" t="s">
        <v>270</v>
      </c>
      <c r="AL4" s="66" t="s">
        <v>1432</v>
      </c>
    </row>
    <row r="5" spans="1:38" ht="153" x14ac:dyDescent="0.45">
      <c r="A5" s="61" t="s">
        <v>2459</v>
      </c>
      <c r="B5" s="62" t="s">
        <v>2460</v>
      </c>
      <c r="C5" s="63">
        <v>43952</v>
      </c>
      <c r="D5" s="63">
        <v>43971</v>
      </c>
      <c r="E5" s="57" t="s">
        <v>2461</v>
      </c>
      <c r="F5" s="134" t="str">
        <f>HYPERLINK(Table2[[#This Row],[URL-not hyperlinked]])</f>
        <v>https://www.ncbi.nlm.nih.gov/pmc/articles/PMC7205600/</v>
      </c>
      <c r="G5" s="37" t="s">
        <v>121</v>
      </c>
      <c r="H5" s="37" t="s">
        <v>118</v>
      </c>
      <c r="I5" s="37" t="s">
        <v>2462</v>
      </c>
      <c r="J5" s="39" t="s">
        <v>2463</v>
      </c>
      <c r="K5" s="39">
        <v>2020</v>
      </c>
      <c r="L5" s="39" t="s">
        <v>1541</v>
      </c>
      <c r="M5" s="39" t="s">
        <v>2464</v>
      </c>
      <c r="N5" s="39"/>
      <c r="O5" s="39" t="s">
        <v>269</v>
      </c>
      <c r="P5" s="39" t="s">
        <v>270</v>
      </c>
      <c r="Q5" s="39" t="s">
        <v>269</v>
      </c>
      <c r="R5" s="39" t="s">
        <v>270</v>
      </c>
      <c r="S5" s="39" t="s">
        <v>39</v>
      </c>
      <c r="T5" s="39">
        <v>1</v>
      </c>
      <c r="U5" s="39" t="s">
        <v>269</v>
      </c>
      <c r="V5" s="39" t="s">
        <v>270</v>
      </c>
      <c r="W5" s="39" t="s">
        <v>270</v>
      </c>
      <c r="X5" s="39" t="s">
        <v>270</v>
      </c>
      <c r="Y5" s="39" t="s">
        <v>270</v>
      </c>
      <c r="Z5" s="39" t="s">
        <v>270</v>
      </c>
      <c r="AA5" s="39" t="s">
        <v>270</v>
      </c>
      <c r="AB5" s="39" t="s">
        <v>270</v>
      </c>
      <c r="AC5" s="39" t="s">
        <v>270</v>
      </c>
      <c r="AD5" s="39" t="s">
        <v>270</v>
      </c>
      <c r="AE5" s="39" t="s">
        <v>269</v>
      </c>
      <c r="AF5" s="39" t="s">
        <v>270</v>
      </c>
      <c r="AG5" s="39" t="s">
        <v>270</v>
      </c>
      <c r="AH5" s="39" t="s">
        <v>270</v>
      </c>
      <c r="AI5" s="39" t="s">
        <v>270</v>
      </c>
      <c r="AJ5" s="39" t="s">
        <v>270</v>
      </c>
      <c r="AK5" s="39" t="s">
        <v>2514</v>
      </c>
      <c r="AL5" s="66" t="s">
        <v>1432</v>
      </c>
    </row>
    <row r="6" spans="1:38" ht="204" hidden="1" x14ac:dyDescent="0.45">
      <c r="A6" s="58" t="s">
        <v>1523</v>
      </c>
      <c r="B6" s="62" t="s">
        <v>1524</v>
      </c>
      <c r="C6" s="65">
        <v>43966</v>
      </c>
      <c r="D6" s="65">
        <v>43971</v>
      </c>
      <c r="E6" s="37" t="s">
        <v>1525</v>
      </c>
      <c r="F6" s="134" t="str">
        <f>HYPERLINK(Table2[[#This Row],[URL-not hyperlinked]])</f>
        <v>http://medrxiv.org/content/early/2020/05/20/2020.05.15.20103416.abstract</v>
      </c>
      <c r="G6" s="37" t="s">
        <v>117</v>
      </c>
      <c r="H6" s="37" t="s">
        <v>113</v>
      </c>
      <c r="I6" s="37" t="s">
        <v>1526</v>
      </c>
      <c r="J6" s="39" t="s">
        <v>293</v>
      </c>
      <c r="K6" s="39" t="s">
        <v>292</v>
      </c>
      <c r="L6" s="39" t="s">
        <v>2508</v>
      </c>
      <c r="M6" s="39" t="s">
        <v>1527</v>
      </c>
      <c r="N6" s="137"/>
      <c r="O6" s="39" t="s">
        <v>270</v>
      </c>
      <c r="P6" s="39" t="s">
        <v>269</v>
      </c>
      <c r="Q6" s="39" t="s">
        <v>270</v>
      </c>
      <c r="R6" s="39" t="s">
        <v>270</v>
      </c>
      <c r="S6" s="39" t="s">
        <v>119</v>
      </c>
      <c r="T6" s="39" t="s">
        <v>1528</v>
      </c>
      <c r="U6" s="39" t="s">
        <v>270</v>
      </c>
      <c r="V6" s="39" t="s">
        <v>270</v>
      </c>
      <c r="W6" s="39" t="s">
        <v>270</v>
      </c>
      <c r="X6" s="39" t="s">
        <v>270</v>
      </c>
      <c r="Y6" s="39" t="s">
        <v>270</v>
      </c>
      <c r="Z6" s="39" t="s">
        <v>270</v>
      </c>
      <c r="AA6" s="39" t="s">
        <v>270</v>
      </c>
      <c r="AB6" s="39" t="s">
        <v>270</v>
      </c>
      <c r="AC6" s="39" t="s">
        <v>270</v>
      </c>
      <c r="AD6" s="39" t="s">
        <v>270</v>
      </c>
      <c r="AE6" s="39" t="s">
        <v>270</v>
      </c>
      <c r="AF6" s="39" t="s">
        <v>270</v>
      </c>
      <c r="AG6" s="39" t="s">
        <v>270</v>
      </c>
      <c r="AH6" s="39" t="s">
        <v>270</v>
      </c>
      <c r="AI6" s="39" t="s">
        <v>270</v>
      </c>
      <c r="AJ6" s="39" t="s">
        <v>270</v>
      </c>
      <c r="AK6" s="39" t="s">
        <v>270</v>
      </c>
      <c r="AL6" s="66" t="s">
        <v>1432</v>
      </c>
    </row>
    <row r="7" spans="1:38" ht="191.25" hidden="1" x14ac:dyDescent="0.45">
      <c r="A7" s="61" t="s">
        <v>1529</v>
      </c>
      <c r="B7" s="62" t="s">
        <v>1530</v>
      </c>
      <c r="C7" s="63">
        <v>43969</v>
      </c>
      <c r="D7" s="63">
        <v>43971</v>
      </c>
      <c r="E7" s="37" t="s">
        <v>1531</v>
      </c>
      <c r="F7" s="134" t="str">
        <f>HYPERLINK(Table2[[#This Row],[URL-not hyperlinked]])</f>
        <v>http://medrxiv.org/content/early/2020/05/20/2020.05.18.20101501.abstract</v>
      </c>
      <c r="G7" s="37" t="s">
        <v>1152</v>
      </c>
      <c r="H7" s="37" t="s">
        <v>186</v>
      </c>
      <c r="I7" s="37" t="s">
        <v>1532</v>
      </c>
      <c r="J7" s="39" t="s">
        <v>293</v>
      </c>
      <c r="K7" s="39" t="s">
        <v>292</v>
      </c>
      <c r="L7" s="39" t="s">
        <v>2508</v>
      </c>
      <c r="M7" s="39" t="s">
        <v>1533</v>
      </c>
      <c r="N7" s="137"/>
      <c r="O7" s="39" t="s">
        <v>270</v>
      </c>
      <c r="P7" s="39" t="s">
        <v>269</v>
      </c>
      <c r="Q7" s="39" t="s">
        <v>270</v>
      </c>
      <c r="R7" s="39" t="s">
        <v>270</v>
      </c>
      <c r="S7" s="39" t="s">
        <v>119</v>
      </c>
      <c r="T7" s="39" t="s">
        <v>1534</v>
      </c>
      <c r="U7" s="39" t="s">
        <v>270</v>
      </c>
      <c r="V7" s="39" t="s">
        <v>270</v>
      </c>
      <c r="W7" s="39" t="s">
        <v>270</v>
      </c>
      <c r="X7" s="39" t="s">
        <v>270</v>
      </c>
      <c r="Y7" s="39" t="s">
        <v>270</v>
      </c>
      <c r="Z7" s="39" t="s">
        <v>269</v>
      </c>
      <c r="AA7" s="39" t="s">
        <v>270</v>
      </c>
      <c r="AB7" s="39" t="s">
        <v>270</v>
      </c>
      <c r="AC7" s="39" t="s">
        <v>270</v>
      </c>
      <c r="AD7" s="39" t="s">
        <v>270</v>
      </c>
      <c r="AE7" s="39" t="s">
        <v>270</v>
      </c>
      <c r="AF7" s="39" t="s">
        <v>270</v>
      </c>
      <c r="AG7" s="39" t="s">
        <v>270</v>
      </c>
      <c r="AH7" s="39" t="s">
        <v>270</v>
      </c>
      <c r="AI7" s="39" t="s">
        <v>2511</v>
      </c>
      <c r="AJ7" s="39" t="s">
        <v>1535</v>
      </c>
      <c r="AK7" s="39" t="s">
        <v>270</v>
      </c>
      <c r="AL7" s="66" t="s">
        <v>1432</v>
      </c>
    </row>
    <row r="8" spans="1:38" ht="191.25" hidden="1" x14ac:dyDescent="0.45">
      <c r="A8" s="61" t="s">
        <v>1554</v>
      </c>
      <c r="B8" s="62" t="s">
        <v>1555</v>
      </c>
      <c r="C8" s="63">
        <v>43967</v>
      </c>
      <c r="D8" s="65">
        <v>43971</v>
      </c>
      <c r="E8" s="57" t="s">
        <v>1556</v>
      </c>
      <c r="F8" s="134" t="str">
        <f>HYPERLINK(Table2[[#This Row],[URL-not hyperlinked]])</f>
        <v>https://pubmed.ncbi.nlm.nih.gov/32425488/</v>
      </c>
      <c r="G8" s="37" t="s">
        <v>189</v>
      </c>
      <c r="H8" s="37" t="s">
        <v>123</v>
      </c>
      <c r="I8" s="37" t="s">
        <v>1557</v>
      </c>
      <c r="J8" s="39" t="s">
        <v>1558</v>
      </c>
      <c r="K8" s="39">
        <v>2020</v>
      </c>
      <c r="L8" s="39" t="s">
        <v>1541</v>
      </c>
      <c r="M8" s="39" t="s">
        <v>1559</v>
      </c>
      <c r="N8" s="39" t="s">
        <v>1560</v>
      </c>
      <c r="O8" s="39" t="s">
        <v>270</v>
      </c>
      <c r="P8" s="39" t="s">
        <v>270</v>
      </c>
      <c r="Q8" s="39" t="s">
        <v>270</v>
      </c>
      <c r="R8" s="39" t="s">
        <v>269</v>
      </c>
      <c r="S8" s="39" t="s">
        <v>119</v>
      </c>
      <c r="T8" s="39" t="s">
        <v>302</v>
      </c>
      <c r="U8" s="39" t="s">
        <v>270</v>
      </c>
      <c r="V8" s="39" t="s">
        <v>270</v>
      </c>
      <c r="W8" s="39" t="s">
        <v>270</v>
      </c>
      <c r="X8" s="39" t="s">
        <v>270</v>
      </c>
      <c r="Y8" s="39" t="s">
        <v>270</v>
      </c>
      <c r="Z8" s="39" t="s">
        <v>270</v>
      </c>
      <c r="AA8" s="39" t="s">
        <v>270</v>
      </c>
      <c r="AB8" s="39" t="s">
        <v>270</v>
      </c>
      <c r="AC8" s="39" t="s">
        <v>270</v>
      </c>
      <c r="AD8" s="39" t="s">
        <v>270</v>
      </c>
      <c r="AE8" s="39" t="s">
        <v>270</v>
      </c>
      <c r="AF8" s="39" t="s">
        <v>270</v>
      </c>
      <c r="AG8" s="39" t="s">
        <v>270</v>
      </c>
      <c r="AH8" s="39" t="s">
        <v>269</v>
      </c>
      <c r="AI8" s="39" t="s">
        <v>270</v>
      </c>
      <c r="AJ8" s="39" t="s">
        <v>270</v>
      </c>
      <c r="AK8" s="39" t="s">
        <v>270</v>
      </c>
      <c r="AL8" s="66" t="s">
        <v>1432</v>
      </c>
    </row>
    <row r="9" spans="1:38" ht="42.75" hidden="1" x14ac:dyDescent="0.45">
      <c r="A9" s="61" t="s">
        <v>1561</v>
      </c>
      <c r="B9" s="59" t="s">
        <v>122</v>
      </c>
      <c r="C9" s="63">
        <v>43952</v>
      </c>
      <c r="D9" s="63">
        <v>43971</v>
      </c>
      <c r="E9" s="37" t="s">
        <v>1562</v>
      </c>
      <c r="F9" s="134" t="str">
        <f>HYPERLINK(Table2[[#This Row],[URL-not hyperlinked]])</f>
        <v>https://pubmed.ncbi.nlm.nih.gov/32423579/</v>
      </c>
      <c r="G9" s="37" t="s">
        <v>132</v>
      </c>
      <c r="H9" s="37" t="s">
        <v>123</v>
      </c>
      <c r="I9" s="37" t="s">
        <v>1563</v>
      </c>
      <c r="J9" s="39" t="s">
        <v>1564</v>
      </c>
      <c r="K9" s="39">
        <v>2020</v>
      </c>
      <c r="L9" s="39" t="s">
        <v>1541</v>
      </c>
      <c r="M9" s="39" t="s">
        <v>1565</v>
      </c>
      <c r="N9" s="39" t="s">
        <v>301</v>
      </c>
      <c r="O9" s="39" t="s">
        <v>270</v>
      </c>
      <c r="P9" s="39" t="s">
        <v>270</v>
      </c>
      <c r="Q9" s="39" t="s">
        <v>270</v>
      </c>
      <c r="R9" s="39" t="s">
        <v>269</v>
      </c>
      <c r="S9" s="39" t="s">
        <v>119</v>
      </c>
      <c r="T9" s="39" t="s">
        <v>302</v>
      </c>
      <c r="U9" s="39" t="s">
        <v>270</v>
      </c>
      <c r="V9" s="39" t="s">
        <v>270</v>
      </c>
      <c r="W9" s="39" t="s">
        <v>270</v>
      </c>
      <c r="X9" s="39" t="s">
        <v>270</v>
      </c>
      <c r="Y9" s="39" t="s">
        <v>270</v>
      </c>
      <c r="Z9" s="39" t="s">
        <v>270</v>
      </c>
      <c r="AA9" s="39" t="s">
        <v>270</v>
      </c>
      <c r="AB9" s="39" t="s">
        <v>270</v>
      </c>
      <c r="AC9" s="39" t="s">
        <v>270</v>
      </c>
      <c r="AD9" s="39" t="s">
        <v>270</v>
      </c>
      <c r="AE9" s="39" t="s">
        <v>270</v>
      </c>
      <c r="AF9" s="39" t="s">
        <v>270</v>
      </c>
      <c r="AG9" s="39" t="s">
        <v>270</v>
      </c>
      <c r="AH9" s="39" t="s">
        <v>269</v>
      </c>
      <c r="AI9" s="39" t="s">
        <v>270</v>
      </c>
      <c r="AJ9" s="39" t="s">
        <v>270</v>
      </c>
      <c r="AK9" s="39" t="s">
        <v>270</v>
      </c>
      <c r="AL9" s="66" t="s">
        <v>1432</v>
      </c>
    </row>
    <row r="10" spans="1:38" ht="267.75" hidden="1" x14ac:dyDescent="0.45">
      <c r="A10" s="58" t="s">
        <v>1803</v>
      </c>
      <c r="B10" s="62" t="s">
        <v>1804</v>
      </c>
      <c r="C10" s="122" t="s">
        <v>292</v>
      </c>
      <c r="D10" s="65">
        <v>43971</v>
      </c>
      <c r="E10" s="37" t="s">
        <v>1805</v>
      </c>
      <c r="F10" s="134" t="str">
        <f>HYPERLINK(Table2[[#This Row],[URL-not hyperlinked]])</f>
        <v>https://www.thieme-connect.de/products/ejournals/html/10.1055/s-0040-1712164</v>
      </c>
      <c r="G10" s="37" t="s">
        <v>117</v>
      </c>
      <c r="H10" s="37" t="s">
        <v>113</v>
      </c>
      <c r="I10" s="37" t="s">
        <v>1806</v>
      </c>
      <c r="J10" s="39" t="s">
        <v>308</v>
      </c>
      <c r="K10" s="39">
        <v>2020</v>
      </c>
      <c r="L10" s="39" t="s">
        <v>1541</v>
      </c>
      <c r="M10" s="39" t="s">
        <v>1807</v>
      </c>
      <c r="N10" s="39"/>
      <c r="O10" s="39" t="s">
        <v>269</v>
      </c>
      <c r="P10" s="39" t="s">
        <v>270</v>
      </c>
      <c r="Q10" s="39" t="s">
        <v>270</v>
      </c>
      <c r="R10" s="39" t="s">
        <v>270</v>
      </c>
      <c r="S10" s="39" t="s">
        <v>119</v>
      </c>
      <c r="T10" s="39" t="s">
        <v>1808</v>
      </c>
      <c r="U10" s="39" t="s">
        <v>269</v>
      </c>
      <c r="V10" s="39" t="s">
        <v>270</v>
      </c>
      <c r="W10" s="39" t="s">
        <v>269</v>
      </c>
      <c r="X10" s="39" t="s">
        <v>269</v>
      </c>
      <c r="Y10" s="39" t="s">
        <v>270</v>
      </c>
      <c r="Z10" s="39" t="s">
        <v>270</v>
      </c>
      <c r="AA10" s="39" t="s">
        <v>270</v>
      </c>
      <c r="AB10" s="39" t="s">
        <v>270</v>
      </c>
      <c r="AC10" s="39" t="s">
        <v>270</v>
      </c>
      <c r="AD10" s="39" t="s">
        <v>270</v>
      </c>
      <c r="AE10" s="39" t="s">
        <v>270</v>
      </c>
      <c r="AF10" s="39" t="s">
        <v>270</v>
      </c>
      <c r="AG10" s="39" t="s">
        <v>270</v>
      </c>
      <c r="AH10" s="39" t="s">
        <v>270</v>
      </c>
      <c r="AI10" s="39" t="s">
        <v>270</v>
      </c>
      <c r="AJ10" s="39" t="s">
        <v>270</v>
      </c>
      <c r="AK10" s="39" t="s">
        <v>270</v>
      </c>
      <c r="AL10" s="66" t="s">
        <v>1432</v>
      </c>
    </row>
    <row r="11" spans="1:38" ht="63.75" x14ac:dyDescent="0.45">
      <c r="A11" s="58" t="s">
        <v>1809</v>
      </c>
      <c r="B11" s="38" t="s">
        <v>1810</v>
      </c>
      <c r="C11" s="65">
        <v>43970</v>
      </c>
      <c r="D11" s="65">
        <v>43971</v>
      </c>
      <c r="E11" s="37" t="s">
        <v>1811</v>
      </c>
      <c r="F11" s="134" t="str">
        <f>HYPERLINK(Table2[[#This Row],[URL-not hyperlinked]])</f>
        <v>https://obgyn.onlinelibrary.wiley.com/doi/epdf/10.1002/ijgo.13232</v>
      </c>
      <c r="G11" s="37" t="s">
        <v>121</v>
      </c>
      <c r="H11" s="37" t="s">
        <v>118</v>
      </c>
      <c r="I11" s="37" t="s">
        <v>1812</v>
      </c>
      <c r="J11" s="39" t="s">
        <v>1425</v>
      </c>
      <c r="K11" s="39">
        <v>2020</v>
      </c>
      <c r="L11" s="39" t="s">
        <v>1541</v>
      </c>
      <c r="M11" s="39" t="s">
        <v>1813</v>
      </c>
      <c r="N11" s="39"/>
      <c r="O11" s="39" t="s">
        <v>269</v>
      </c>
      <c r="P11" s="39" t="s">
        <v>270</v>
      </c>
      <c r="Q11" s="39" t="s">
        <v>270</v>
      </c>
      <c r="R11" s="39" t="s">
        <v>270</v>
      </c>
      <c r="S11" s="39" t="s">
        <v>39</v>
      </c>
      <c r="T11" s="39">
        <v>1</v>
      </c>
      <c r="U11" s="39" t="s">
        <v>269</v>
      </c>
      <c r="V11" s="39" t="s">
        <v>270</v>
      </c>
      <c r="W11" s="39" t="s">
        <v>270</v>
      </c>
      <c r="X11" s="39" t="s">
        <v>269</v>
      </c>
      <c r="Y11" s="39" t="s">
        <v>269</v>
      </c>
      <c r="Z11" s="39" t="s">
        <v>270</v>
      </c>
      <c r="AA11" s="39" t="s">
        <v>270</v>
      </c>
      <c r="AB11" s="39" t="s">
        <v>270</v>
      </c>
      <c r="AC11" s="39" t="s">
        <v>270</v>
      </c>
      <c r="AD11" s="39" t="s">
        <v>270</v>
      </c>
      <c r="AE11" s="39" t="s">
        <v>270</v>
      </c>
      <c r="AF11" s="39" t="s">
        <v>270</v>
      </c>
      <c r="AG11" s="39" t="s">
        <v>270</v>
      </c>
      <c r="AH11" s="39" t="s">
        <v>270</v>
      </c>
      <c r="AI11" s="39" t="s">
        <v>270</v>
      </c>
      <c r="AJ11" s="39" t="s">
        <v>270</v>
      </c>
      <c r="AK11" s="39" t="s">
        <v>270</v>
      </c>
      <c r="AL11" s="66" t="s">
        <v>1432</v>
      </c>
    </row>
    <row r="12" spans="1:38" ht="140.25" hidden="1" x14ac:dyDescent="0.45">
      <c r="A12" s="61" t="s">
        <v>1814</v>
      </c>
      <c r="B12" s="59" t="s">
        <v>1815</v>
      </c>
      <c r="C12" s="63">
        <v>43966</v>
      </c>
      <c r="D12" s="63">
        <v>43971</v>
      </c>
      <c r="E12" s="37" t="s">
        <v>1816</v>
      </c>
      <c r="F12" s="134" t="str">
        <f>HYPERLINK(Table2[[#This Row],[URL-not hyperlinked]])</f>
        <v>https://www.scielo.br/scielo.php?script=sci_abstract&amp;pid=S1807-59322020000100411&amp;lng=en&amp;nrm=iso</v>
      </c>
      <c r="G12" s="37" t="s">
        <v>1161</v>
      </c>
      <c r="H12" s="37" t="s">
        <v>123</v>
      </c>
      <c r="I12" s="37" t="s">
        <v>1817</v>
      </c>
      <c r="J12" s="39" t="s">
        <v>1818</v>
      </c>
      <c r="K12" s="39">
        <v>2020</v>
      </c>
      <c r="L12" s="39" t="s">
        <v>1541</v>
      </c>
      <c r="M12" s="39" t="s">
        <v>1819</v>
      </c>
      <c r="N12" s="39"/>
      <c r="O12" s="39" t="s">
        <v>269</v>
      </c>
      <c r="P12" s="39" t="s">
        <v>270</v>
      </c>
      <c r="Q12" s="39" t="s">
        <v>270</v>
      </c>
      <c r="R12" s="39" t="s">
        <v>270</v>
      </c>
      <c r="S12" s="39" t="s">
        <v>39</v>
      </c>
      <c r="T12" s="39" t="s">
        <v>302</v>
      </c>
      <c r="U12" s="39" t="s">
        <v>270</v>
      </c>
      <c r="V12" s="39" t="s">
        <v>270</v>
      </c>
      <c r="W12" s="39" t="s">
        <v>270</v>
      </c>
      <c r="X12" s="39" t="s">
        <v>270</v>
      </c>
      <c r="Y12" s="39" t="s">
        <v>269</v>
      </c>
      <c r="Z12" s="39" t="s">
        <v>270</v>
      </c>
      <c r="AA12" s="39" t="s">
        <v>270</v>
      </c>
      <c r="AB12" s="39" t="s">
        <v>270</v>
      </c>
      <c r="AC12" s="39" t="s">
        <v>270</v>
      </c>
      <c r="AD12" s="39" t="s">
        <v>270</v>
      </c>
      <c r="AE12" s="39" t="s">
        <v>270</v>
      </c>
      <c r="AF12" s="39" t="s">
        <v>270</v>
      </c>
      <c r="AG12" s="39" t="s">
        <v>270</v>
      </c>
      <c r="AH12" s="39" t="s">
        <v>270</v>
      </c>
      <c r="AI12" s="39" t="s">
        <v>270</v>
      </c>
      <c r="AJ12" s="39" t="s">
        <v>270</v>
      </c>
      <c r="AK12" s="39" t="s">
        <v>270</v>
      </c>
      <c r="AL12" s="66" t="s">
        <v>1432</v>
      </c>
    </row>
    <row r="13" spans="1:38" ht="99.75" hidden="1" x14ac:dyDescent="0.45">
      <c r="A13" s="61" t="s">
        <v>1820</v>
      </c>
      <c r="B13" s="62" t="s">
        <v>122</v>
      </c>
      <c r="C13" s="122" t="s">
        <v>292</v>
      </c>
      <c r="D13" s="65">
        <v>43971</v>
      </c>
      <c r="E13" s="57" t="s">
        <v>1821</v>
      </c>
      <c r="F13" s="134" t="str">
        <f>HYPERLINK(Table2[[#This Row],[URL-not hyperlinked]])</f>
        <v>https://journals.lww.com/pccmjournal/Citation/9000/The_Role_of_Lung_Ultrasound_in_Diagnosis_and.98042.aspx</v>
      </c>
      <c r="G13" s="37" t="s">
        <v>120</v>
      </c>
      <c r="H13" s="37" t="s">
        <v>123</v>
      </c>
      <c r="I13" s="37" t="s">
        <v>1822</v>
      </c>
      <c r="J13" s="39" t="s">
        <v>271</v>
      </c>
      <c r="K13" s="39">
        <v>2020</v>
      </c>
      <c r="L13" s="39" t="s">
        <v>1541</v>
      </c>
      <c r="M13" s="39" t="s">
        <v>1823</v>
      </c>
      <c r="N13" s="39"/>
      <c r="O13" s="39" t="s">
        <v>270</v>
      </c>
      <c r="P13" s="39" t="s">
        <v>269</v>
      </c>
      <c r="Q13" s="39" t="s">
        <v>270</v>
      </c>
      <c r="R13" s="39" t="s">
        <v>270</v>
      </c>
      <c r="S13" s="39" t="s">
        <v>119</v>
      </c>
      <c r="T13" s="39" t="s">
        <v>302</v>
      </c>
      <c r="U13" s="39" t="s">
        <v>270</v>
      </c>
      <c r="V13" s="39" t="s">
        <v>270</v>
      </c>
      <c r="W13" s="39" t="s">
        <v>270</v>
      </c>
      <c r="X13" s="39" t="s">
        <v>270</v>
      </c>
      <c r="Y13" s="39" t="s">
        <v>270</v>
      </c>
      <c r="Z13" s="39" t="s">
        <v>269</v>
      </c>
      <c r="AA13" s="39" t="s">
        <v>269</v>
      </c>
      <c r="AB13" s="39" t="s">
        <v>270</v>
      </c>
      <c r="AC13" s="39" t="s">
        <v>270</v>
      </c>
      <c r="AD13" s="39" t="s">
        <v>270</v>
      </c>
      <c r="AE13" s="39" t="s">
        <v>270</v>
      </c>
      <c r="AF13" s="39" t="s">
        <v>270</v>
      </c>
      <c r="AG13" s="39" t="s">
        <v>270</v>
      </c>
      <c r="AH13" s="39" t="s">
        <v>270</v>
      </c>
      <c r="AI13" s="39" t="s">
        <v>270</v>
      </c>
      <c r="AJ13" s="39" t="s">
        <v>270</v>
      </c>
      <c r="AK13" s="39" t="s">
        <v>270</v>
      </c>
      <c r="AL13" s="66" t="s">
        <v>1432</v>
      </c>
    </row>
    <row r="14" spans="1:38" ht="85.5" hidden="1" x14ac:dyDescent="0.45">
      <c r="A14" s="61" t="s">
        <v>1824</v>
      </c>
      <c r="B14" s="62" t="s">
        <v>1825</v>
      </c>
      <c r="C14" s="122" t="s">
        <v>292</v>
      </c>
      <c r="D14" s="65">
        <v>43971</v>
      </c>
      <c r="E14" s="57" t="s">
        <v>1826</v>
      </c>
      <c r="F14" s="134" t="str">
        <f>HYPERLINK(Table2[[#This Row],[URL-not hyperlinked]])</f>
        <v>https://journals.lww.com/pidj/Abstract/9000/Pediatric_Life_Threatening_Coronavirus_Disease.96160.aspx</v>
      </c>
      <c r="G14" s="37" t="s">
        <v>208</v>
      </c>
      <c r="H14" s="37" t="s">
        <v>118</v>
      </c>
      <c r="I14" s="37" t="s">
        <v>1827</v>
      </c>
      <c r="J14" s="39" t="s">
        <v>285</v>
      </c>
      <c r="K14" s="39">
        <v>2020</v>
      </c>
      <c r="L14" s="39" t="s">
        <v>1541</v>
      </c>
      <c r="M14" s="39" t="s">
        <v>1828</v>
      </c>
      <c r="N14" s="39"/>
      <c r="O14" s="39" t="s">
        <v>270</v>
      </c>
      <c r="P14" s="39" t="s">
        <v>269</v>
      </c>
      <c r="Q14" s="39" t="s">
        <v>270</v>
      </c>
      <c r="R14" s="39" t="s">
        <v>270</v>
      </c>
      <c r="S14" s="39" t="s">
        <v>119</v>
      </c>
      <c r="T14" s="39">
        <v>1</v>
      </c>
      <c r="U14" s="39" t="s">
        <v>270</v>
      </c>
      <c r="V14" s="39" t="s">
        <v>270</v>
      </c>
      <c r="W14" s="39" t="s">
        <v>270</v>
      </c>
      <c r="X14" s="39" t="s">
        <v>270</v>
      </c>
      <c r="Y14" s="39" t="s">
        <v>270</v>
      </c>
      <c r="Z14" s="39" t="s">
        <v>269</v>
      </c>
      <c r="AA14" s="39" t="s">
        <v>269</v>
      </c>
      <c r="AB14" s="39" t="s">
        <v>270</v>
      </c>
      <c r="AC14" s="39" t="s">
        <v>270</v>
      </c>
      <c r="AD14" s="39" t="s">
        <v>270</v>
      </c>
      <c r="AE14" s="39" t="s">
        <v>270</v>
      </c>
      <c r="AF14" s="39" t="s">
        <v>270</v>
      </c>
      <c r="AG14" s="39" t="s">
        <v>270</v>
      </c>
      <c r="AH14" s="39" t="s">
        <v>270</v>
      </c>
      <c r="AI14" s="39" t="s">
        <v>270</v>
      </c>
      <c r="AJ14" s="39" t="s">
        <v>270</v>
      </c>
      <c r="AK14" s="39" t="s">
        <v>270</v>
      </c>
      <c r="AL14" s="66" t="s">
        <v>1432</v>
      </c>
    </row>
    <row r="15" spans="1:38" ht="57" hidden="1" x14ac:dyDescent="0.45">
      <c r="A15" s="58" t="s">
        <v>1829</v>
      </c>
      <c r="B15" s="62" t="s">
        <v>122</v>
      </c>
      <c r="C15" s="65">
        <v>43970</v>
      </c>
      <c r="D15" s="65">
        <v>43971</v>
      </c>
      <c r="E15" s="37" t="s">
        <v>1830</v>
      </c>
      <c r="F15" s="134" t="str">
        <f>HYPERLINK(Table2[[#This Row],[URL-not hyperlinked]])</f>
        <v>https://www.tandfonline.com/doi/full/10.1080/23744235.2020.1762920</v>
      </c>
      <c r="G15" s="37" t="s">
        <v>117</v>
      </c>
      <c r="H15" s="37" t="s">
        <v>118</v>
      </c>
      <c r="I15" s="37" t="s">
        <v>1831</v>
      </c>
      <c r="J15" s="39" t="s">
        <v>1832</v>
      </c>
      <c r="K15" s="39">
        <v>2020</v>
      </c>
      <c r="L15" s="39" t="s">
        <v>1541</v>
      </c>
      <c r="M15" s="39" t="s">
        <v>1833</v>
      </c>
      <c r="N15" s="39"/>
      <c r="O15" s="39" t="s">
        <v>269</v>
      </c>
      <c r="P15" s="39" t="s">
        <v>270</v>
      </c>
      <c r="Q15" s="39" t="s">
        <v>270</v>
      </c>
      <c r="R15" s="39" t="s">
        <v>270</v>
      </c>
      <c r="S15" s="39" t="s">
        <v>114</v>
      </c>
      <c r="T15" s="39" t="s">
        <v>1834</v>
      </c>
      <c r="U15" s="39" t="s">
        <v>269</v>
      </c>
      <c r="V15" s="39" t="s">
        <v>270</v>
      </c>
      <c r="W15" s="39" t="s">
        <v>270</v>
      </c>
      <c r="X15" s="39" t="s">
        <v>270</v>
      </c>
      <c r="Y15" s="39" t="s">
        <v>270</v>
      </c>
      <c r="Z15" s="39" t="s">
        <v>270</v>
      </c>
      <c r="AA15" s="39" t="s">
        <v>270</v>
      </c>
      <c r="AB15" s="39" t="s">
        <v>270</v>
      </c>
      <c r="AC15" s="39" t="s">
        <v>270</v>
      </c>
      <c r="AD15" s="39" t="s">
        <v>270</v>
      </c>
      <c r="AE15" s="39" t="s">
        <v>270</v>
      </c>
      <c r="AF15" s="39" t="s">
        <v>270</v>
      </c>
      <c r="AG15" s="39" t="s">
        <v>270</v>
      </c>
      <c r="AH15" s="39" t="s">
        <v>270</v>
      </c>
      <c r="AI15" s="39" t="s">
        <v>270</v>
      </c>
      <c r="AJ15" s="39" t="s">
        <v>270</v>
      </c>
      <c r="AK15" s="39" t="s">
        <v>270</v>
      </c>
      <c r="AL15" s="66" t="s">
        <v>1432</v>
      </c>
    </row>
    <row r="16" spans="1:38" ht="57" hidden="1" x14ac:dyDescent="0.45">
      <c r="A16" s="58" t="s">
        <v>1835</v>
      </c>
      <c r="B16" s="38" t="s">
        <v>122</v>
      </c>
      <c r="C16" s="65">
        <v>43951</v>
      </c>
      <c r="D16" s="65">
        <v>43971</v>
      </c>
      <c r="E16" s="37" t="s">
        <v>1836</v>
      </c>
      <c r="F16" s="134" t="str">
        <f>HYPERLINK(Table2[[#This Row],[URL-not hyperlinked]])</f>
        <v>https://www.frontiersin.org/articles/10.3389/fped.2020.00213/full</v>
      </c>
      <c r="G16" s="37" t="s">
        <v>120</v>
      </c>
      <c r="H16" s="37" t="s">
        <v>123</v>
      </c>
      <c r="I16" s="37" t="s">
        <v>1837</v>
      </c>
      <c r="J16" s="39" t="s">
        <v>1838</v>
      </c>
      <c r="K16" s="39">
        <v>2020</v>
      </c>
      <c r="L16" s="39" t="s">
        <v>1541</v>
      </c>
      <c r="M16" s="39" t="s">
        <v>1839</v>
      </c>
      <c r="N16" s="39"/>
      <c r="O16" s="39" t="s">
        <v>270</v>
      </c>
      <c r="P16" s="39" t="s">
        <v>269</v>
      </c>
      <c r="Q16" s="39" t="s">
        <v>270</v>
      </c>
      <c r="R16" s="39" t="s">
        <v>270</v>
      </c>
      <c r="S16" s="39" t="s">
        <v>119</v>
      </c>
      <c r="T16" s="39" t="s">
        <v>302</v>
      </c>
      <c r="U16" s="39" t="s">
        <v>270</v>
      </c>
      <c r="V16" s="39" t="s">
        <v>270</v>
      </c>
      <c r="W16" s="39" t="s">
        <v>270</v>
      </c>
      <c r="X16" s="39" t="s">
        <v>270</v>
      </c>
      <c r="Y16" s="39" t="s">
        <v>270</v>
      </c>
      <c r="Z16" s="39" t="s">
        <v>269</v>
      </c>
      <c r="AA16" s="39" t="s">
        <v>269</v>
      </c>
      <c r="AB16" s="39" t="s">
        <v>270</v>
      </c>
      <c r="AC16" s="39" t="s">
        <v>270</v>
      </c>
      <c r="AD16" s="39" t="s">
        <v>270</v>
      </c>
      <c r="AE16" s="39" t="s">
        <v>270</v>
      </c>
      <c r="AF16" s="39" t="s">
        <v>270</v>
      </c>
      <c r="AG16" s="39" t="s">
        <v>270</v>
      </c>
      <c r="AH16" s="39" t="s">
        <v>270</v>
      </c>
      <c r="AI16" s="39" t="s">
        <v>270</v>
      </c>
      <c r="AJ16" s="39" t="s">
        <v>270</v>
      </c>
      <c r="AK16" s="39" t="s">
        <v>270</v>
      </c>
      <c r="AL16" s="66" t="s">
        <v>1432</v>
      </c>
    </row>
    <row r="17" spans="1:38" ht="127.5" hidden="1" x14ac:dyDescent="0.45">
      <c r="A17" s="61" t="s">
        <v>1840</v>
      </c>
      <c r="B17" s="62" t="s">
        <v>1841</v>
      </c>
      <c r="C17" s="63">
        <v>43966</v>
      </c>
      <c r="D17" s="65">
        <v>43971</v>
      </c>
      <c r="E17" s="57" t="s">
        <v>1842</v>
      </c>
      <c r="F17" s="134" t="str">
        <f>HYPERLINK(Table2[[#This Row],[URL-not hyperlinked]])</f>
        <v>https://www.sciencedirect.com/science/article/pii/S1319562X20301923</v>
      </c>
      <c r="G17" s="37" t="s">
        <v>1843</v>
      </c>
      <c r="H17" s="37" t="s">
        <v>116</v>
      </c>
      <c r="I17" s="37" t="s">
        <v>1844</v>
      </c>
      <c r="J17" s="39" t="s">
        <v>1845</v>
      </c>
      <c r="K17" s="39">
        <v>2020</v>
      </c>
      <c r="L17" s="39" t="s">
        <v>1541</v>
      </c>
      <c r="M17" s="39" t="s">
        <v>1846</v>
      </c>
      <c r="N17" s="39"/>
      <c r="O17" s="39" t="s">
        <v>270</v>
      </c>
      <c r="P17" s="39" t="s">
        <v>269</v>
      </c>
      <c r="Q17" s="39" t="s">
        <v>270</v>
      </c>
      <c r="R17" s="39" t="s">
        <v>270</v>
      </c>
      <c r="S17" s="39" t="s">
        <v>39</v>
      </c>
      <c r="T17" s="39" t="s">
        <v>302</v>
      </c>
      <c r="U17" s="39" t="s">
        <v>270</v>
      </c>
      <c r="V17" s="39" t="s">
        <v>270</v>
      </c>
      <c r="W17" s="39" t="s">
        <v>270</v>
      </c>
      <c r="X17" s="39" t="s">
        <v>270</v>
      </c>
      <c r="Y17" s="39" t="s">
        <v>270</v>
      </c>
      <c r="Z17" s="39" t="s">
        <v>269</v>
      </c>
      <c r="AA17" s="39" t="s">
        <v>269</v>
      </c>
      <c r="AB17" s="39" t="s">
        <v>270</v>
      </c>
      <c r="AC17" s="39" t="s">
        <v>270</v>
      </c>
      <c r="AD17" s="39" t="s">
        <v>270</v>
      </c>
      <c r="AE17" s="39" t="s">
        <v>270</v>
      </c>
      <c r="AF17" s="39" t="s">
        <v>270</v>
      </c>
      <c r="AG17" s="39" t="s">
        <v>270</v>
      </c>
      <c r="AH17" s="39" t="s">
        <v>270</v>
      </c>
      <c r="AI17" s="39" t="s">
        <v>270</v>
      </c>
      <c r="AJ17" s="39" t="s">
        <v>270</v>
      </c>
      <c r="AK17" s="39" t="s">
        <v>270</v>
      </c>
      <c r="AL17" s="66" t="s">
        <v>1432</v>
      </c>
    </row>
    <row r="18" spans="1:38" ht="242.25" hidden="1" x14ac:dyDescent="0.45">
      <c r="A18" s="61" t="s">
        <v>1847</v>
      </c>
      <c r="B18" s="62" t="s">
        <v>1848</v>
      </c>
      <c r="C18" s="63">
        <v>43968</v>
      </c>
      <c r="D18" s="65">
        <v>43971</v>
      </c>
      <c r="E18" s="57" t="s">
        <v>1849</v>
      </c>
      <c r="F18" s="134" t="str">
        <f>HYPERLINK(Table2[[#This Row],[URL-not hyperlinked]])</f>
        <v>https://www.ajog.org/article/S0002-9378(20)30556-1/abstract</v>
      </c>
      <c r="G18" s="37" t="s">
        <v>117</v>
      </c>
      <c r="H18" s="37" t="s">
        <v>123</v>
      </c>
      <c r="I18" s="37" t="s">
        <v>1850</v>
      </c>
      <c r="J18" s="39" t="s">
        <v>307</v>
      </c>
      <c r="K18" s="39">
        <v>2020</v>
      </c>
      <c r="L18" s="39" t="s">
        <v>1541</v>
      </c>
      <c r="M18" s="39" t="s">
        <v>1851</v>
      </c>
      <c r="N18" s="39"/>
      <c r="O18" s="39" t="s">
        <v>270</v>
      </c>
      <c r="P18" s="39" t="s">
        <v>270</v>
      </c>
      <c r="Q18" s="39" t="s">
        <v>270</v>
      </c>
      <c r="R18" s="39" t="s">
        <v>269</v>
      </c>
      <c r="S18" s="39" t="s">
        <v>119</v>
      </c>
      <c r="T18" s="39" t="s">
        <v>302</v>
      </c>
      <c r="U18" s="39" t="s">
        <v>270</v>
      </c>
      <c r="V18" s="39" t="s">
        <v>270</v>
      </c>
      <c r="W18" s="39" t="s">
        <v>270</v>
      </c>
      <c r="X18" s="39" t="s">
        <v>270</v>
      </c>
      <c r="Y18" s="39" t="s">
        <v>270</v>
      </c>
      <c r="Z18" s="39" t="s">
        <v>270</v>
      </c>
      <c r="AA18" s="39" t="s">
        <v>270</v>
      </c>
      <c r="AB18" s="39" t="s">
        <v>270</v>
      </c>
      <c r="AC18" s="39" t="s">
        <v>270</v>
      </c>
      <c r="AD18" s="39" t="s">
        <v>270</v>
      </c>
      <c r="AE18" s="39" t="s">
        <v>270</v>
      </c>
      <c r="AF18" s="39" t="s">
        <v>270</v>
      </c>
      <c r="AG18" s="39" t="s">
        <v>269</v>
      </c>
      <c r="AH18" s="39" t="s">
        <v>270</v>
      </c>
      <c r="AI18" s="39" t="s">
        <v>270</v>
      </c>
      <c r="AJ18" s="39" t="s">
        <v>270</v>
      </c>
      <c r="AK18" s="39" t="s">
        <v>270</v>
      </c>
      <c r="AL18" s="66" t="s">
        <v>1432</v>
      </c>
    </row>
    <row r="19" spans="1:38" ht="57" hidden="1" x14ac:dyDescent="0.45">
      <c r="A19" s="61" t="s">
        <v>1852</v>
      </c>
      <c r="B19" s="62" t="s">
        <v>122</v>
      </c>
      <c r="C19" s="63">
        <v>43969</v>
      </c>
      <c r="D19" s="63">
        <v>43971</v>
      </c>
      <c r="E19" s="37" t="s">
        <v>1853</v>
      </c>
      <c r="F19" s="134" t="str">
        <f>HYPERLINK(Table2[[#This Row],[URL-not hyperlinked]])</f>
        <v>https://onlinelibrary.wiley.com/doi/epdf/10.1111/dth.13617</v>
      </c>
      <c r="G19" s="37" t="s">
        <v>120</v>
      </c>
      <c r="H19" s="37" t="s">
        <v>118</v>
      </c>
      <c r="I19" s="37" t="s">
        <v>1854</v>
      </c>
      <c r="J19" s="39" t="s">
        <v>284</v>
      </c>
      <c r="K19" s="39">
        <v>2020</v>
      </c>
      <c r="L19" s="39" t="s">
        <v>1541</v>
      </c>
      <c r="M19" s="39" t="s">
        <v>1855</v>
      </c>
      <c r="N19" s="39"/>
      <c r="O19" s="39" t="s">
        <v>270</v>
      </c>
      <c r="P19" s="39" t="s">
        <v>269</v>
      </c>
      <c r="Q19" s="39" t="s">
        <v>270</v>
      </c>
      <c r="R19" s="39" t="s">
        <v>270</v>
      </c>
      <c r="S19" s="39" t="s">
        <v>119</v>
      </c>
      <c r="T19" s="39" t="s">
        <v>1856</v>
      </c>
      <c r="U19" s="39" t="s">
        <v>270</v>
      </c>
      <c r="V19" s="39" t="s">
        <v>270</v>
      </c>
      <c r="W19" s="39" t="s">
        <v>270</v>
      </c>
      <c r="X19" s="39" t="s">
        <v>270</v>
      </c>
      <c r="Y19" s="39" t="s">
        <v>270</v>
      </c>
      <c r="Z19" s="39" t="s">
        <v>269</v>
      </c>
      <c r="AA19" s="39" t="s">
        <v>269</v>
      </c>
      <c r="AB19" s="39" t="s">
        <v>270</v>
      </c>
      <c r="AC19" s="39" t="s">
        <v>270</v>
      </c>
      <c r="AD19" s="39" t="s">
        <v>270</v>
      </c>
      <c r="AE19" s="39" t="s">
        <v>270</v>
      </c>
      <c r="AF19" s="39" t="s">
        <v>270</v>
      </c>
      <c r="AG19" s="39" t="s">
        <v>270</v>
      </c>
      <c r="AH19" s="39" t="s">
        <v>270</v>
      </c>
      <c r="AI19" s="39" t="s">
        <v>270</v>
      </c>
      <c r="AJ19" s="39" t="s">
        <v>270</v>
      </c>
      <c r="AK19" s="39" t="s">
        <v>270</v>
      </c>
      <c r="AL19" s="66" t="s">
        <v>1432</v>
      </c>
    </row>
    <row r="20" spans="1:38" ht="99.75" hidden="1" x14ac:dyDescent="0.45">
      <c r="A20" s="61" t="s">
        <v>1857</v>
      </c>
      <c r="B20" s="62" t="s">
        <v>272</v>
      </c>
      <c r="C20" s="63">
        <v>43967</v>
      </c>
      <c r="D20" s="63">
        <v>43971</v>
      </c>
      <c r="E20" s="37" t="s">
        <v>1858</v>
      </c>
      <c r="F20" s="134" t="str">
        <f>HYPERLINK(Table2[[#This Row],[URL-not hyperlinked]])</f>
        <v>https://www.revespcardiol.org/en-fatal-outcome-covid-19-disease-in-avance-S1885585720301729</v>
      </c>
      <c r="G20" s="37" t="s">
        <v>189</v>
      </c>
      <c r="H20" s="37" t="s">
        <v>118</v>
      </c>
      <c r="I20" s="37" t="s">
        <v>1859</v>
      </c>
      <c r="J20" s="39" t="s">
        <v>1860</v>
      </c>
      <c r="K20" s="39">
        <v>2020</v>
      </c>
      <c r="L20" s="39" t="s">
        <v>1541</v>
      </c>
      <c r="M20" s="39" t="s">
        <v>1861</v>
      </c>
      <c r="N20" s="39"/>
      <c r="O20" s="39" t="s">
        <v>270</v>
      </c>
      <c r="P20" s="39" t="s">
        <v>269</v>
      </c>
      <c r="Q20" s="39" t="s">
        <v>270</v>
      </c>
      <c r="R20" s="39" t="s">
        <v>270</v>
      </c>
      <c r="S20" s="39" t="s">
        <v>119</v>
      </c>
      <c r="T20" s="39" t="s">
        <v>1862</v>
      </c>
      <c r="U20" s="39" t="s">
        <v>270</v>
      </c>
      <c r="V20" s="39" t="s">
        <v>270</v>
      </c>
      <c r="W20" s="39" t="s">
        <v>270</v>
      </c>
      <c r="X20" s="39" t="s">
        <v>270</v>
      </c>
      <c r="Y20" s="39" t="s">
        <v>270</v>
      </c>
      <c r="Z20" s="39" t="s">
        <v>269</v>
      </c>
      <c r="AA20" s="39" t="s">
        <v>269</v>
      </c>
      <c r="AB20" s="39" t="s">
        <v>270</v>
      </c>
      <c r="AC20" s="39" t="s">
        <v>270</v>
      </c>
      <c r="AD20" s="39" t="s">
        <v>270</v>
      </c>
      <c r="AE20" s="39" t="s">
        <v>270</v>
      </c>
      <c r="AF20" s="39" t="s">
        <v>270</v>
      </c>
      <c r="AG20" s="39" t="s">
        <v>270</v>
      </c>
      <c r="AH20" s="39" t="s">
        <v>270</v>
      </c>
      <c r="AI20" s="39" t="s">
        <v>270</v>
      </c>
      <c r="AJ20" s="39" t="s">
        <v>270</v>
      </c>
      <c r="AK20" s="39" t="s">
        <v>270</v>
      </c>
      <c r="AL20" s="66" t="s">
        <v>1432</v>
      </c>
    </row>
    <row r="21" spans="1:38" ht="57" hidden="1" x14ac:dyDescent="0.45">
      <c r="A21" s="61" t="s">
        <v>2138</v>
      </c>
      <c r="B21" s="59" t="s">
        <v>2139</v>
      </c>
      <c r="C21" s="63">
        <v>43969</v>
      </c>
      <c r="D21" s="63">
        <v>43971</v>
      </c>
      <c r="E21" s="57" t="s">
        <v>2140</v>
      </c>
      <c r="F21" s="134" t="str">
        <f>HYPERLINK(Table2[[#This Row],[URL-not hyperlinked]])</f>
        <v>https://www.sciencedirect.com/science/article/pii/S2589933320300884</v>
      </c>
      <c r="G21" s="37" t="s">
        <v>117</v>
      </c>
      <c r="H21" s="37" t="s">
        <v>123</v>
      </c>
      <c r="I21" s="37" t="s">
        <v>2141</v>
      </c>
      <c r="J21" s="39" t="s">
        <v>2142</v>
      </c>
      <c r="K21" s="39">
        <v>2020</v>
      </c>
      <c r="L21" s="39" t="s">
        <v>1541</v>
      </c>
      <c r="M21" s="39" t="s">
        <v>2143</v>
      </c>
      <c r="N21" s="39" t="s">
        <v>1423</v>
      </c>
      <c r="O21" s="39" t="s">
        <v>269</v>
      </c>
      <c r="P21" s="39" t="s">
        <v>270</v>
      </c>
      <c r="Q21" s="39" t="s">
        <v>270</v>
      </c>
      <c r="R21" s="39" t="s">
        <v>270</v>
      </c>
      <c r="S21" s="39" t="s">
        <v>119</v>
      </c>
      <c r="T21" s="39"/>
      <c r="U21" s="39" t="s">
        <v>270</v>
      </c>
      <c r="V21" s="39" t="s">
        <v>270</v>
      </c>
      <c r="W21" s="39" t="s">
        <v>270</v>
      </c>
      <c r="X21" s="39" t="s">
        <v>270</v>
      </c>
      <c r="Y21" s="39" t="s">
        <v>269</v>
      </c>
      <c r="Z21" s="39" t="s">
        <v>270</v>
      </c>
      <c r="AA21" s="39" t="s">
        <v>270</v>
      </c>
      <c r="AB21" s="39" t="s">
        <v>270</v>
      </c>
      <c r="AC21" s="39" t="s">
        <v>270</v>
      </c>
      <c r="AD21" s="39" t="s">
        <v>270</v>
      </c>
      <c r="AE21" s="39" t="s">
        <v>270</v>
      </c>
      <c r="AF21" s="39" t="s">
        <v>270</v>
      </c>
      <c r="AG21" s="39" t="s">
        <v>270</v>
      </c>
      <c r="AH21" s="39" t="s">
        <v>270</v>
      </c>
      <c r="AI21" s="39" t="s">
        <v>270</v>
      </c>
      <c r="AJ21" s="39" t="s">
        <v>270</v>
      </c>
      <c r="AK21" s="39" t="s">
        <v>270</v>
      </c>
      <c r="AL21" s="66" t="s">
        <v>1432</v>
      </c>
    </row>
    <row r="22" spans="1:38" ht="57" hidden="1" x14ac:dyDescent="0.45">
      <c r="A22" s="64" t="s">
        <v>2148</v>
      </c>
      <c r="B22" s="59" t="s">
        <v>2060</v>
      </c>
      <c r="C22" s="65">
        <v>43951</v>
      </c>
      <c r="D22" s="65">
        <v>43971</v>
      </c>
      <c r="E22" s="57" t="s">
        <v>2149</v>
      </c>
      <c r="F22" s="134" t="str">
        <f>HYPERLINK(Table2[[#This Row],[URL-not hyperlinked]])</f>
        <v>https://www.frontiersin.org/articles/10.3389/fped.2020.00247/full</v>
      </c>
      <c r="G22" s="37" t="s">
        <v>122</v>
      </c>
      <c r="H22" s="37" t="s">
        <v>123</v>
      </c>
      <c r="I22" s="37" t="s">
        <v>2150</v>
      </c>
      <c r="J22" s="39" t="s">
        <v>1838</v>
      </c>
      <c r="K22" s="39">
        <v>2020</v>
      </c>
      <c r="L22" s="39" t="s">
        <v>1541</v>
      </c>
      <c r="M22" s="39" t="s">
        <v>2151</v>
      </c>
      <c r="N22" s="39" t="s">
        <v>1423</v>
      </c>
      <c r="O22" s="39" t="s">
        <v>270</v>
      </c>
      <c r="P22" s="39" t="s">
        <v>270</v>
      </c>
      <c r="Q22" s="39" t="s">
        <v>270</v>
      </c>
      <c r="R22" s="39" t="s">
        <v>269</v>
      </c>
      <c r="S22" s="39" t="s">
        <v>114</v>
      </c>
      <c r="T22" s="39"/>
      <c r="U22" s="39" t="s">
        <v>270</v>
      </c>
      <c r="V22" s="39" t="s">
        <v>270</v>
      </c>
      <c r="W22" s="39" t="s">
        <v>270</v>
      </c>
      <c r="X22" s="39" t="s">
        <v>270</v>
      </c>
      <c r="Y22" s="39" t="s">
        <v>270</v>
      </c>
      <c r="Z22" s="39" t="s">
        <v>270</v>
      </c>
      <c r="AA22" s="39" t="s">
        <v>270</v>
      </c>
      <c r="AB22" s="39" t="s">
        <v>270</v>
      </c>
      <c r="AC22" s="39" t="s">
        <v>270</v>
      </c>
      <c r="AD22" s="39" t="s">
        <v>270</v>
      </c>
      <c r="AE22" s="39" t="s">
        <v>270</v>
      </c>
      <c r="AF22" s="39" t="s">
        <v>270</v>
      </c>
      <c r="AG22" s="39" t="s">
        <v>269</v>
      </c>
      <c r="AH22" s="39" t="s">
        <v>270</v>
      </c>
      <c r="AI22" s="39" t="s">
        <v>270</v>
      </c>
      <c r="AJ22" s="39" t="s">
        <v>270</v>
      </c>
      <c r="AK22" s="39" t="s">
        <v>270</v>
      </c>
      <c r="AL22" s="66" t="s">
        <v>1432</v>
      </c>
    </row>
    <row r="23" spans="1:38" ht="114.75" hidden="1" x14ac:dyDescent="0.45">
      <c r="A23" s="64" t="s">
        <v>2152</v>
      </c>
      <c r="B23" s="59" t="s">
        <v>2153</v>
      </c>
      <c r="C23" s="65">
        <v>43965</v>
      </c>
      <c r="D23" s="65">
        <v>43971</v>
      </c>
      <c r="E23" s="57" t="s">
        <v>2154</v>
      </c>
      <c r="F23" s="134" t="str">
        <f>HYPERLINK(Table2[[#This Row],[URL-not hyperlinked]])</f>
        <v>https://www.sciencedirect.com/science/article/pii/S138665322030189X</v>
      </c>
      <c r="G23" s="37" t="s">
        <v>115</v>
      </c>
      <c r="H23" s="37" t="s">
        <v>116</v>
      </c>
      <c r="I23" s="37" t="s">
        <v>2155</v>
      </c>
      <c r="J23" s="39" t="s">
        <v>276</v>
      </c>
      <c r="K23" s="39">
        <v>2020</v>
      </c>
      <c r="L23" s="39" t="s">
        <v>1541</v>
      </c>
      <c r="M23" s="39" t="s">
        <v>2156</v>
      </c>
      <c r="N23" s="39" t="s">
        <v>1423</v>
      </c>
      <c r="O23" s="39" t="s">
        <v>270</v>
      </c>
      <c r="P23" s="39" t="s">
        <v>270</v>
      </c>
      <c r="Q23" s="39" t="s">
        <v>269</v>
      </c>
      <c r="R23" s="39" t="s">
        <v>270</v>
      </c>
      <c r="S23" s="39" t="s">
        <v>114</v>
      </c>
      <c r="T23" s="39">
        <v>8</v>
      </c>
      <c r="U23" s="39" t="s">
        <v>270</v>
      </c>
      <c r="V23" s="39" t="s">
        <v>270</v>
      </c>
      <c r="W23" s="39" t="s">
        <v>270</v>
      </c>
      <c r="X23" s="39" t="s">
        <v>270</v>
      </c>
      <c r="Y23" s="39" t="s">
        <v>270</v>
      </c>
      <c r="Z23" s="39" t="s">
        <v>270</v>
      </c>
      <c r="AA23" s="39" t="s">
        <v>270</v>
      </c>
      <c r="AB23" s="39" t="s">
        <v>270</v>
      </c>
      <c r="AC23" s="39" t="s">
        <v>270</v>
      </c>
      <c r="AD23" s="39" t="s">
        <v>270</v>
      </c>
      <c r="AE23" s="39" t="s">
        <v>269</v>
      </c>
      <c r="AF23" s="39" t="s">
        <v>269</v>
      </c>
      <c r="AG23" s="39" t="s">
        <v>270</v>
      </c>
      <c r="AH23" s="39" t="s">
        <v>270</v>
      </c>
      <c r="AI23" s="39" t="s">
        <v>270</v>
      </c>
      <c r="AJ23" s="39" t="s">
        <v>270</v>
      </c>
      <c r="AK23" s="39" t="s">
        <v>270</v>
      </c>
      <c r="AL23" s="66" t="s">
        <v>1432</v>
      </c>
    </row>
    <row r="24" spans="1:38" ht="57" hidden="1" x14ac:dyDescent="0.45">
      <c r="A24" s="64" t="s">
        <v>2157</v>
      </c>
      <c r="B24" s="59" t="s">
        <v>2060</v>
      </c>
      <c r="C24" s="65">
        <v>43969</v>
      </c>
      <c r="D24" s="65">
        <v>43971</v>
      </c>
      <c r="E24" s="57" t="s">
        <v>2158</v>
      </c>
      <c r="F24" s="134" t="str">
        <f>HYPERLINK(Table2[[#This Row],[URL-not hyperlinked]])</f>
        <v>https://www.ejog.org/article/S0301-2115(20)30313-4/abstract</v>
      </c>
      <c r="G24" s="37" t="s">
        <v>2159</v>
      </c>
      <c r="H24" s="37" t="s">
        <v>118</v>
      </c>
      <c r="I24" s="37" t="s">
        <v>2160</v>
      </c>
      <c r="J24" s="39" t="s">
        <v>274</v>
      </c>
      <c r="K24" s="39">
        <v>2020</v>
      </c>
      <c r="L24" s="39" t="s">
        <v>1541</v>
      </c>
      <c r="M24" s="39" t="s">
        <v>2161</v>
      </c>
      <c r="N24" s="39" t="s">
        <v>1423</v>
      </c>
      <c r="O24" s="39" t="s">
        <v>269</v>
      </c>
      <c r="P24" s="39" t="s">
        <v>270</v>
      </c>
      <c r="Q24" s="39" t="s">
        <v>270</v>
      </c>
      <c r="R24" s="39" t="s">
        <v>270</v>
      </c>
      <c r="S24" s="39" t="s">
        <v>39</v>
      </c>
      <c r="T24" s="39">
        <v>1</v>
      </c>
      <c r="U24" s="39" t="s">
        <v>269</v>
      </c>
      <c r="V24" s="39" t="s">
        <v>270</v>
      </c>
      <c r="W24" s="39" t="s">
        <v>270</v>
      </c>
      <c r="X24" s="39" t="s">
        <v>269</v>
      </c>
      <c r="Y24" s="39" t="s">
        <v>269</v>
      </c>
      <c r="Z24" s="39" t="s">
        <v>270</v>
      </c>
      <c r="AA24" s="39" t="s">
        <v>270</v>
      </c>
      <c r="AB24" s="39" t="s">
        <v>270</v>
      </c>
      <c r="AC24" s="39" t="s">
        <v>270</v>
      </c>
      <c r="AD24" s="39" t="s">
        <v>270</v>
      </c>
      <c r="AE24" s="39" t="s">
        <v>270</v>
      </c>
      <c r="AF24" s="39" t="s">
        <v>270</v>
      </c>
      <c r="AG24" s="39" t="s">
        <v>270</v>
      </c>
      <c r="AH24" s="39" t="s">
        <v>270</v>
      </c>
      <c r="AI24" s="39" t="s">
        <v>270</v>
      </c>
      <c r="AJ24" s="39" t="s">
        <v>270</v>
      </c>
      <c r="AK24" s="39" t="s">
        <v>270</v>
      </c>
      <c r="AL24" s="66" t="s">
        <v>1432</v>
      </c>
    </row>
    <row r="25" spans="1:38" ht="57" hidden="1" x14ac:dyDescent="0.45">
      <c r="A25" s="64" t="s">
        <v>2162</v>
      </c>
      <c r="B25" s="59" t="s">
        <v>2060</v>
      </c>
      <c r="C25" s="63">
        <v>43966</v>
      </c>
      <c r="D25" s="65">
        <v>43971</v>
      </c>
      <c r="E25" s="57" t="s">
        <v>2163</v>
      </c>
      <c r="F25" s="134" t="str">
        <f>HYPERLINK(Table2[[#This Row],[URL-not hyperlinked]])</f>
        <v>https://www.ncbi.nlm.nih.gov/pmc/articles/PMC7227538/</v>
      </c>
      <c r="G25" s="37" t="s">
        <v>188</v>
      </c>
      <c r="H25" s="37" t="s">
        <v>118</v>
      </c>
      <c r="I25" s="37" t="s">
        <v>2164</v>
      </c>
      <c r="J25" s="39" t="s">
        <v>274</v>
      </c>
      <c r="K25" s="39">
        <v>2020</v>
      </c>
      <c r="L25" s="39" t="s">
        <v>1541</v>
      </c>
      <c r="M25" s="39" t="s">
        <v>2165</v>
      </c>
      <c r="N25" s="39" t="s">
        <v>1423</v>
      </c>
      <c r="O25" s="39" t="s">
        <v>269</v>
      </c>
      <c r="P25" s="39" t="s">
        <v>270</v>
      </c>
      <c r="Q25" s="39" t="s">
        <v>270</v>
      </c>
      <c r="R25" s="39" t="s">
        <v>270</v>
      </c>
      <c r="S25" s="39" t="s">
        <v>119</v>
      </c>
      <c r="T25" s="39">
        <v>2</v>
      </c>
      <c r="U25" s="39" t="s">
        <v>269</v>
      </c>
      <c r="V25" s="39" t="s">
        <v>270</v>
      </c>
      <c r="W25" s="39" t="s">
        <v>270</v>
      </c>
      <c r="X25" s="39" t="s">
        <v>269</v>
      </c>
      <c r="Y25" s="39" t="s">
        <v>269</v>
      </c>
      <c r="Z25" s="39" t="s">
        <v>270</v>
      </c>
      <c r="AA25" s="39" t="s">
        <v>270</v>
      </c>
      <c r="AB25" s="39" t="s">
        <v>270</v>
      </c>
      <c r="AC25" s="39" t="s">
        <v>270</v>
      </c>
      <c r="AD25" s="39" t="s">
        <v>270</v>
      </c>
      <c r="AE25" s="39" t="s">
        <v>270</v>
      </c>
      <c r="AF25" s="39" t="s">
        <v>270</v>
      </c>
      <c r="AG25" s="39" t="s">
        <v>270</v>
      </c>
      <c r="AH25" s="39" t="s">
        <v>270</v>
      </c>
      <c r="AI25" s="39" t="s">
        <v>270</v>
      </c>
      <c r="AJ25" s="39" t="s">
        <v>270</v>
      </c>
      <c r="AK25" s="39" t="s">
        <v>270</v>
      </c>
      <c r="AL25" s="66" t="s">
        <v>1432</v>
      </c>
    </row>
    <row r="26" spans="1:38" ht="156.75" hidden="1" x14ac:dyDescent="0.45">
      <c r="A26" s="64" t="s">
        <v>2166</v>
      </c>
      <c r="B26" s="59" t="s">
        <v>2167</v>
      </c>
      <c r="C26" s="63">
        <v>43971</v>
      </c>
      <c r="D26" s="65">
        <v>43971</v>
      </c>
      <c r="E26" s="57" t="s">
        <v>2168</v>
      </c>
      <c r="F26" s="134" t="str">
        <f>HYPERLINK(Table2[[#This Row],[URL-not hyperlinked]])</f>
        <v>https://clinowl.com/recommendations-on-cardiopulmonary-resuscitation-in-patients-with-suspected-or-confirmed-sars-cov-2-infection-covid-19-executive-summary/</v>
      </c>
      <c r="G26" s="37" t="s">
        <v>189</v>
      </c>
      <c r="H26" s="37" t="s">
        <v>123</v>
      </c>
      <c r="I26" s="37" t="s">
        <v>2169</v>
      </c>
      <c r="J26" s="39" t="s">
        <v>2170</v>
      </c>
      <c r="K26" s="39">
        <v>2020</v>
      </c>
      <c r="L26" s="39" t="s">
        <v>1541</v>
      </c>
      <c r="M26" s="39" t="s">
        <v>2171</v>
      </c>
      <c r="N26" s="39" t="s">
        <v>1423</v>
      </c>
      <c r="O26" s="39" t="s">
        <v>270</v>
      </c>
      <c r="P26" s="39" t="s">
        <v>269</v>
      </c>
      <c r="Q26" s="39" t="s">
        <v>270</v>
      </c>
      <c r="R26" s="39" t="s">
        <v>270</v>
      </c>
      <c r="S26" s="39" t="s">
        <v>119</v>
      </c>
      <c r="T26" s="39"/>
      <c r="U26" s="39" t="s">
        <v>270</v>
      </c>
      <c r="V26" s="39" t="s">
        <v>270</v>
      </c>
      <c r="W26" s="39" t="s">
        <v>270</v>
      </c>
      <c r="X26" s="39" t="s">
        <v>270</v>
      </c>
      <c r="Y26" s="39" t="s">
        <v>270</v>
      </c>
      <c r="Z26" s="39" t="s">
        <v>270</v>
      </c>
      <c r="AA26" s="39" t="s">
        <v>270</v>
      </c>
      <c r="AB26" s="39" t="s">
        <v>270</v>
      </c>
      <c r="AC26" s="39" t="s">
        <v>270</v>
      </c>
      <c r="AD26" s="39" t="s">
        <v>269</v>
      </c>
      <c r="AE26" s="39" t="s">
        <v>270</v>
      </c>
      <c r="AF26" s="39" t="s">
        <v>270</v>
      </c>
      <c r="AG26" s="39" t="s">
        <v>270</v>
      </c>
      <c r="AH26" s="39" t="s">
        <v>270</v>
      </c>
      <c r="AI26" s="39" t="s">
        <v>270</v>
      </c>
      <c r="AJ26" s="39" t="s">
        <v>270</v>
      </c>
      <c r="AK26" s="39" t="s">
        <v>270</v>
      </c>
      <c r="AL26" s="66" t="s">
        <v>1432</v>
      </c>
    </row>
    <row r="27" spans="1:38" ht="306" hidden="1" x14ac:dyDescent="0.45">
      <c r="A27" s="64" t="s">
        <v>2172</v>
      </c>
      <c r="B27" s="59" t="s">
        <v>2173</v>
      </c>
      <c r="C27" s="63">
        <v>43967</v>
      </c>
      <c r="D27" s="65">
        <v>43971</v>
      </c>
      <c r="E27" s="57" t="s">
        <v>2174</v>
      </c>
      <c r="F27" s="134" t="str">
        <f>HYPERLINK(Table2[[#This Row],[URL-not hyperlinked]])</f>
        <v>https://www.ncbi.nlm.nih.gov/pmc/articles/PMC7229730/</v>
      </c>
      <c r="G27" s="37" t="s">
        <v>189</v>
      </c>
      <c r="H27" s="37" t="s">
        <v>118</v>
      </c>
      <c r="I27" s="37" t="s">
        <v>2175</v>
      </c>
      <c r="J27" s="39" t="s">
        <v>2176</v>
      </c>
      <c r="K27" s="39">
        <v>2020</v>
      </c>
      <c r="L27" s="39" t="s">
        <v>1541</v>
      </c>
      <c r="M27" s="39" t="s">
        <v>2177</v>
      </c>
      <c r="N27" s="39" t="s">
        <v>1423</v>
      </c>
      <c r="O27" s="39" t="s">
        <v>270</v>
      </c>
      <c r="P27" s="39" t="s">
        <v>269</v>
      </c>
      <c r="Q27" s="39" t="s">
        <v>270</v>
      </c>
      <c r="R27" s="39" t="s">
        <v>270</v>
      </c>
      <c r="S27" s="39" t="s">
        <v>119</v>
      </c>
      <c r="T27" s="39" t="s">
        <v>270</v>
      </c>
      <c r="U27" s="39" t="s">
        <v>270</v>
      </c>
      <c r="V27" s="39" t="s">
        <v>270</v>
      </c>
      <c r="W27" s="39" t="s">
        <v>270</v>
      </c>
      <c r="X27" s="39" t="s">
        <v>270</v>
      </c>
      <c r="Y27" s="39" t="s">
        <v>270</v>
      </c>
      <c r="Z27" s="39" t="s">
        <v>270</v>
      </c>
      <c r="AA27" s="39" t="s">
        <v>269</v>
      </c>
      <c r="AB27" s="39" t="s">
        <v>269</v>
      </c>
      <c r="AC27" s="39" t="s">
        <v>270</v>
      </c>
      <c r="AD27" s="39" t="s">
        <v>270</v>
      </c>
      <c r="AE27" s="39" t="s">
        <v>270</v>
      </c>
      <c r="AF27" s="39" t="s">
        <v>270</v>
      </c>
      <c r="AG27" s="39" t="s">
        <v>270</v>
      </c>
      <c r="AH27" s="39" t="s">
        <v>270</v>
      </c>
      <c r="AI27" s="39" t="s">
        <v>270</v>
      </c>
      <c r="AJ27" s="39" t="s">
        <v>270</v>
      </c>
      <c r="AK27" s="39" t="s">
        <v>270</v>
      </c>
      <c r="AL27" s="66" t="s">
        <v>1432</v>
      </c>
    </row>
    <row r="28" spans="1:38" ht="127.5" hidden="1" x14ac:dyDescent="0.45">
      <c r="A28" s="64" t="s">
        <v>2178</v>
      </c>
      <c r="B28" s="59" t="s">
        <v>2179</v>
      </c>
      <c r="C28" s="65">
        <v>43969</v>
      </c>
      <c r="D28" s="65">
        <v>43971</v>
      </c>
      <c r="E28" s="57" t="s">
        <v>2180</v>
      </c>
      <c r="F28" s="134" t="str">
        <f>HYPERLINK(Table2[[#This Row],[URL-not hyperlinked]])</f>
        <v>https://www.pnas.org/content/early/2020/05/14/2006706117</v>
      </c>
      <c r="G28" s="37" t="s">
        <v>117</v>
      </c>
      <c r="H28" s="37" t="s">
        <v>126</v>
      </c>
      <c r="I28" s="37" t="s">
        <v>2181</v>
      </c>
      <c r="J28" s="39" t="s">
        <v>2182</v>
      </c>
      <c r="K28" s="39">
        <v>2020</v>
      </c>
      <c r="L28" s="39" t="s">
        <v>1541</v>
      </c>
      <c r="M28" s="39" t="s">
        <v>2183</v>
      </c>
      <c r="N28" s="39" t="s">
        <v>1423</v>
      </c>
      <c r="O28" s="39" t="s">
        <v>270</v>
      </c>
      <c r="P28" s="39" t="s">
        <v>270</v>
      </c>
      <c r="Q28" s="39" t="s">
        <v>270</v>
      </c>
      <c r="R28" s="39" t="s">
        <v>269</v>
      </c>
      <c r="S28" s="39" t="s">
        <v>119</v>
      </c>
      <c r="T28" s="39" t="s">
        <v>270</v>
      </c>
      <c r="U28" s="39" t="s">
        <v>270</v>
      </c>
      <c r="V28" s="39" t="s">
        <v>270</v>
      </c>
      <c r="W28" s="39" t="s">
        <v>270</v>
      </c>
      <c r="X28" s="39" t="s">
        <v>270</v>
      </c>
      <c r="Y28" s="39" t="s">
        <v>270</v>
      </c>
      <c r="Z28" s="39" t="s">
        <v>270</v>
      </c>
      <c r="AA28" s="39" t="s">
        <v>270</v>
      </c>
      <c r="AB28" s="39" t="s">
        <v>270</v>
      </c>
      <c r="AC28" s="39" t="s">
        <v>270</v>
      </c>
      <c r="AD28" s="39" t="s">
        <v>270</v>
      </c>
      <c r="AE28" s="39" t="s">
        <v>270</v>
      </c>
      <c r="AF28" s="39" t="s">
        <v>270</v>
      </c>
      <c r="AG28" s="39" t="s">
        <v>270</v>
      </c>
      <c r="AH28" s="39" t="s">
        <v>269</v>
      </c>
      <c r="AI28" s="39" t="s">
        <v>270</v>
      </c>
      <c r="AJ28" s="39" t="s">
        <v>270</v>
      </c>
      <c r="AK28" s="39" t="s">
        <v>270</v>
      </c>
      <c r="AL28" s="66" t="s">
        <v>1432</v>
      </c>
    </row>
    <row r="29" spans="1:38" ht="216.75" hidden="1" x14ac:dyDescent="0.45">
      <c r="A29" s="64" t="s">
        <v>2184</v>
      </c>
      <c r="B29" s="59" t="s">
        <v>2185</v>
      </c>
      <c r="C29" s="63">
        <v>43969</v>
      </c>
      <c r="D29" s="65">
        <v>43971</v>
      </c>
      <c r="E29" s="57" t="s">
        <v>2186</v>
      </c>
      <c r="F29" s="134" t="str">
        <f>HYPERLINK(Table2[[#This Row],[URL-not hyperlinked]])</f>
        <v>https://rmdopen.bmj.com/content/6/1/e001295</v>
      </c>
      <c r="G29" s="37" t="s">
        <v>122</v>
      </c>
      <c r="H29" s="37" t="s">
        <v>123</v>
      </c>
      <c r="I29" s="37" t="s">
        <v>2187</v>
      </c>
      <c r="J29" s="39" t="s">
        <v>2188</v>
      </c>
      <c r="K29" s="39">
        <v>2020</v>
      </c>
      <c r="L29" s="39" t="s">
        <v>1541</v>
      </c>
      <c r="M29" s="39" t="s">
        <v>2189</v>
      </c>
      <c r="N29" s="39" t="s">
        <v>1423</v>
      </c>
      <c r="O29" s="39" t="s">
        <v>270</v>
      </c>
      <c r="P29" s="39" t="s">
        <v>269</v>
      </c>
      <c r="Q29" s="39" t="s">
        <v>270</v>
      </c>
      <c r="R29" s="39" t="s">
        <v>270</v>
      </c>
      <c r="S29" s="39" t="s">
        <v>114</v>
      </c>
      <c r="T29" s="39"/>
      <c r="U29" s="39" t="s">
        <v>270</v>
      </c>
      <c r="V29" s="39" t="s">
        <v>270</v>
      </c>
      <c r="W29" s="39" t="s">
        <v>270</v>
      </c>
      <c r="X29" s="39" t="s">
        <v>270</v>
      </c>
      <c r="Y29" s="39" t="s">
        <v>270</v>
      </c>
      <c r="Z29" s="39" t="s">
        <v>270</v>
      </c>
      <c r="AA29" s="39" t="s">
        <v>269</v>
      </c>
      <c r="AB29" s="39" t="s">
        <v>270</v>
      </c>
      <c r="AC29" s="39" t="s">
        <v>269</v>
      </c>
      <c r="AD29" s="39" t="s">
        <v>270</v>
      </c>
      <c r="AE29" s="39" t="s">
        <v>270</v>
      </c>
      <c r="AF29" s="39" t="s">
        <v>270</v>
      </c>
      <c r="AG29" s="39" t="s">
        <v>270</v>
      </c>
      <c r="AH29" s="39" t="s">
        <v>270</v>
      </c>
      <c r="AI29" s="39" t="s">
        <v>270</v>
      </c>
      <c r="AJ29" s="39" t="s">
        <v>270</v>
      </c>
      <c r="AK29" s="39" t="s">
        <v>270</v>
      </c>
      <c r="AL29" s="66" t="s">
        <v>1432</v>
      </c>
    </row>
    <row r="30" spans="1:38" ht="306" x14ac:dyDescent="0.45">
      <c r="A30" s="64" t="s">
        <v>2190</v>
      </c>
      <c r="B30" s="59" t="s">
        <v>2191</v>
      </c>
      <c r="C30" s="65">
        <v>43969</v>
      </c>
      <c r="D30" s="65">
        <v>43971</v>
      </c>
      <c r="E30" s="57" t="s">
        <v>2192</v>
      </c>
      <c r="F30" s="134" t="str">
        <f>HYPERLINK(Table2[[#This Row],[URL-not hyperlinked]])</f>
        <v>https://bmcpediatr.biomedcentral.com/articles/10.1186/s12887-020-02140-7</v>
      </c>
      <c r="G30" s="37" t="s">
        <v>121</v>
      </c>
      <c r="H30" s="37" t="s">
        <v>118</v>
      </c>
      <c r="I30" s="37" t="s">
        <v>2193</v>
      </c>
      <c r="J30" s="39" t="s">
        <v>2194</v>
      </c>
      <c r="K30" s="39">
        <v>2020</v>
      </c>
      <c r="L30" s="39" t="s">
        <v>1541</v>
      </c>
      <c r="M30" s="39" t="s">
        <v>2195</v>
      </c>
      <c r="N30" s="39" t="s">
        <v>1423</v>
      </c>
      <c r="O30" s="39" t="s">
        <v>270</v>
      </c>
      <c r="P30" s="39" t="s">
        <v>269</v>
      </c>
      <c r="Q30" s="39" t="s">
        <v>270</v>
      </c>
      <c r="R30" s="39" t="s">
        <v>270</v>
      </c>
      <c r="S30" s="39" t="s">
        <v>39</v>
      </c>
      <c r="T30" s="39">
        <v>8</v>
      </c>
      <c r="U30" s="39" t="s">
        <v>270</v>
      </c>
      <c r="V30" s="39" t="s">
        <v>270</v>
      </c>
      <c r="W30" s="39" t="s">
        <v>270</v>
      </c>
      <c r="X30" s="39" t="s">
        <v>270</v>
      </c>
      <c r="Y30" s="39" t="s">
        <v>270</v>
      </c>
      <c r="Z30" s="39" t="s">
        <v>269</v>
      </c>
      <c r="AA30" s="39" t="s">
        <v>269</v>
      </c>
      <c r="AB30" s="39" t="s">
        <v>269</v>
      </c>
      <c r="AC30" s="39" t="s">
        <v>270</v>
      </c>
      <c r="AD30" s="39" t="s">
        <v>269</v>
      </c>
      <c r="AE30" s="39" t="s">
        <v>270</v>
      </c>
      <c r="AF30" s="39" t="s">
        <v>270</v>
      </c>
      <c r="AG30" s="39" t="s">
        <v>270</v>
      </c>
      <c r="AH30" s="39" t="s">
        <v>270</v>
      </c>
      <c r="AI30" s="39" t="s">
        <v>270</v>
      </c>
      <c r="AJ30" s="39" t="s">
        <v>270</v>
      </c>
      <c r="AK30" s="39" t="s">
        <v>270</v>
      </c>
      <c r="AL30" s="66" t="s">
        <v>1432</v>
      </c>
    </row>
    <row r="31" spans="1:38" ht="267.75" hidden="1" x14ac:dyDescent="0.45">
      <c r="A31" s="64" t="s">
        <v>2220</v>
      </c>
      <c r="B31" s="59" t="s">
        <v>2221</v>
      </c>
      <c r="C31" s="65">
        <v>43969</v>
      </c>
      <c r="D31" s="65">
        <v>43971</v>
      </c>
      <c r="E31" s="57" t="s">
        <v>2222</v>
      </c>
      <c r="F31" s="134" t="str">
        <f>HYPERLINK(Table2[[#This Row],[URL-not hyperlinked]])</f>
        <v>https://doi.org/10.1016/j.enfcli.2020.05.009</v>
      </c>
      <c r="G31" s="37" t="s">
        <v>189</v>
      </c>
      <c r="H31" s="37" t="s">
        <v>116</v>
      </c>
      <c r="I31" s="37" t="s">
        <v>2223</v>
      </c>
      <c r="J31" s="39" t="s">
        <v>1558</v>
      </c>
      <c r="K31" s="39">
        <v>2020</v>
      </c>
      <c r="L31" s="39" t="s">
        <v>1541</v>
      </c>
      <c r="M31" s="39" t="s">
        <v>2224</v>
      </c>
      <c r="N31" s="39" t="s">
        <v>1560</v>
      </c>
      <c r="O31" s="39" t="s">
        <v>269</v>
      </c>
      <c r="P31" s="39" t="s">
        <v>270</v>
      </c>
      <c r="Q31" s="39" t="s">
        <v>269</v>
      </c>
      <c r="R31" s="39" t="s">
        <v>270</v>
      </c>
      <c r="S31" s="39" t="s">
        <v>119</v>
      </c>
      <c r="T31" s="39" t="s">
        <v>270</v>
      </c>
      <c r="U31" s="39" t="s">
        <v>270</v>
      </c>
      <c r="V31" s="39" t="s">
        <v>270</v>
      </c>
      <c r="W31" s="39" t="s">
        <v>270</v>
      </c>
      <c r="X31" s="39" t="s">
        <v>270</v>
      </c>
      <c r="Y31" s="39" t="s">
        <v>270</v>
      </c>
      <c r="Z31" s="39" t="s">
        <v>270</v>
      </c>
      <c r="AA31" s="39" t="s">
        <v>270</v>
      </c>
      <c r="AB31" s="39" t="s">
        <v>270</v>
      </c>
      <c r="AC31" s="39" t="s">
        <v>270</v>
      </c>
      <c r="AD31" s="39" t="s">
        <v>270</v>
      </c>
      <c r="AE31" s="39" t="s">
        <v>270</v>
      </c>
      <c r="AF31" s="39" t="s">
        <v>270</v>
      </c>
      <c r="AG31" s="39" t="s">
        <v>270</v>
      </c>
      <c r="AH31" s="39" t="s">
        <v>270</v>
      </c>
      <c r="AI31" s="39" t="s">
        <v>270</v>
      </c>
      <c r="AJ31" s="39" t="s">
        <v>270</v>
      </c>
      <c r="AK31" s="39" t="s">
        <v>270</v>
      </c>
      <c r="AL31" s="66" t="s">
        <v>1432</v>
      </c>
    </row>
    <row r="32" spans="1:38" ht="255" hidden="1" x14ac:dyDescent="0.45">
      <c r="A32" s="61" t="s">
        <v>2394</v>
      </c>
      <c r="B32" s="62" t="s">
        <v>2395</v>
      </c>
      <c r="C32" s="63">
        <v>43970</v>
      </c>
      <c r="D32" s="63">
        <v>43971</v>
      </c>
      <c r="E32" s="57" t="s">
        <v>2396</v>
      </c>
      <c r="F32" s="134" t="str">
        <f>HYPERLINK(Table2[[#This Row],[URL-not hyperlinked]])</f>
        <v>https://doi.org/10.1055/s-0040-1712103</v>
      </c>
      <c r="G32" s="37" t="s">
        <v>115</v>
      </c>
      <c r="H32" s="37" t="s">
        <v>116</v>
      </c>
      <c r="I32" s="37" t="s">
        <v>2397</v>
      </c>
      <c r="J32" s="39" t="s">
        <v>308</v>
      </c>
      <c r="K32" s="39">
        <v>2020</v>
      </c>
      <c r="L32" s="39" t="s">
        <v>1541</v>
      </c>
      <c r="M32" s="39" t="s">
        <v>2398</v>
      </c>
      <c r="N32" s="39"/>
      <c r="O32" s="39" t="s">
        <v>269</v>
      </c>
      <c r="P32" s="39" t="s">
        <v>270</v>
      </c>
      <c r="Q32" s="39" t="s">
        <v>270</v>
      </c>
      <c r="R32" s="39" t="s">
        <v>270</v>
      </c>
      <c r="S32" s="39" t="s">
        <v>114</v>
      </c>
      <c r="T32" s="39" t="s">
        <v>270</v>
      </c>
      <c r="U32" s="39" t="s">
        <v>270</v>
      </c>
      <c r="V32" s="39" t="s">
        <v>270</v>
      </c>
      <c r="W32" s="39" t="s">
        <v>270</v>
      </c>
      <c r="X32" s="39" t="s">
        <v>270</v>
      </c>
      <c r="Y32" s="39" t="s">
        <v>270</v>
      </c>
      <c r="Z32" s="39" t="s">
        <v>270</v>
      </c>
      <c r="AA32" s="39" t="s">
        <v>270</v>
      </c>
      <c r="AB32" s="39" t="s">
        <v>270</v>
      </c>
      <c r="AC32" s="39" t="s">
        <v>270</v>
      </c>
      <c r="AD32" s="39" t="s">
        <v>270</v>
      </c>
      <c r="AE32" s="39" t="s">
        <v>270</v>
      </c>
      <c r="AF32" s="39" t="s">
        <v>270</v>
      </c>
      <c r="AG32" s="39" t="s">
        <v>270</v>
      </c>
      <c r="AH32" s="39" t="s">
        <v>270</v>
      </c>
      <c r="AI32" s="39" t="s">
        <v>270</v>
      </c>
      <c r="AJ32" s="39" t="s">
        <v>270</v>
      </c>
      <c r="AK32" s="39" t="s">
        <v>270</v>
      </c>
      <c r="AL32" s="66" t="s">
        <v>1432</v>
      </c>
    </row>
    <row r="33" spans="1:38" ht="42.75" hidden="1" x14ac:dyDescent="0.45">
      <c r="A33" s="61" t="s">
        <v>2399</v>
      </c>
      <c r="B33" s="62" t="s">
        <v>272</v>
      </c>
      <c r="C33" s="122" t="s">
        <v>292</v>
      </c>
      <c r="D33" s="63">
        <v>43971</v>
      </c>
      <c r="E33" s="57" t="s">
        <v>2400</v>
      </c>
      <c r="F33" s="134" t="str">
        <f>HYPERLINK(Table2[[#This Row],[URL-not hyperlinked]])</f>
        <v>https://doi.org/10.6061/clinics/2020/e1947</v>
      </c>
      <c r="G33" s="37" t="s">
        <v>122</v>
      </c>
      <c r="H33" s="37" t="s">
        <v>123</v>
      </c>
      <c r="I33" s="37" t="s">
        <v>2401</v>
      </c>
      <c r="J33" s="39" t="s">
        <v>1818</v>
      </c>
      <c r="K33" s="39">
        <v>2020</v>
      </c>
      <c r="L33" s="39" t="s">
        <v>1541</v>
      </c>
      <c r="M33" s="39" t="s">
        <v>2402</v>
      </c>
      <c r="N33" s="39"/>
      <c r="O33" s="39" t="s">
        <v>270</v>
      </c>
      <c r="P33" s="39" t="s">
        <v>269</v>
      </c>
      <c r="Q33" s="39" t="s">
        <v>270</v>
      </c>
      <c r="R33" s="39" t="s">
        <v>270</v>
      </c>
      <c r="S33" s="39" t="s">
        <v>114</v>
      </c>
      <c r="T33" s="39" t="s">
        <v>270</v>
      </c>
      <c r="U33" s="39" t="s">
        <v>270</v>
      </c>
      <c r="V33" s="39" t="s">
        <v>270</v>
      </c>
      <c r="W33" s="39" t="s">
        <v>270</v>
      </c>
      <c r="X33" s="39" t="s">
        <v>270</v>
      </c>
      <c r="Y33" s="39" t="s">
        <v>270</v>
      </c>
      <c r="Z33" s="39" t="s">
        <v>270</v>
      </c>
      <c r="AA33" s="39" t="s">
        <v>270</v>
      </c>
      <c r="AB33" s="39" t="s">
        <v>270</v>
      </c>
      <c r="AC33" s="39" t="s">
        <v>270</v>
      </c>
      <c r="AD33" s="39" t="s">
        <v>270</v>
      </c>
      <c r="AE33" s="39" t="s">
        <v>270</v>
      </c>
      <c r="AF33" s="39" t="s">
        <v>270</v>
      </c>
      <c r="AG33" s="39" t="s">
        <v>270</v>
      </c>
      <c r="AH33" s="39" t="s">
        <v>270</v>
      </c>
      <c r="AI33" s="39" t="s">
        <v>270</v>
      </c>
      <c r="AJ33" s="39" t="s">
        <v>270</v>
      </c>
      <c r="AK33" s="39" t="s">
        <v>270</v>
      </c>
      <c r="AL33" s="66" t="s">
        <v>1432</v>
      </c>
    </row>
    <row r="34" spans="1:38" ht="395.25" hidden="1" x14ac:dyDescent="0.45">
      <c r="A34" s="61" t="s">
        <v>2403</v>
      </c>
      <c r="B34" s="62" t="s">
        <v>2404</v>
      </c>
      <c r="C34" s="63">
        <v>43966</v>
      </c>
      <c r="D34" s="63">
        <v>43971</v>
      </c>
      <c r="E34" s="57" t="s">
        <v>2405</v>
      </c>
      <c r="F34" s="134" t="str">
        <f>HYPERLINK(Table2[[#This Row],[URL-not hyperlinked]])</f>
        <v>https://doi.org/10.1097/pcc.0000000000002432</v>
      </c>
      <c r="G34" s="37" t="s">
        <v>117</v>
      </c>
      <c r="H34" s="37" t="s">
        <v>118</v>
      </c>
      <c r="I34" s="37" t="s">
        <v>2406</v>
      </c>
      <c r="J34" s="39" t="s">
        <v>271</v>
      </c>
      <c r="K34" s="39">
        <v>2020</v>
      </c>
      <c r="L34" s="39" t="s">
        <v>1541</v>
      </c>
      <c r="M34" s="39" t="s">
        <v>2407</v>
      </c>
      <c r="N34" s="39"/>
      <c r="O34" s="39" t="s">
        <v>270</v>
      </c>
      <c r="P34" s="39" t="s">
        <v>269</v>
      </c>
      <c r="Q34" s="39" t="s">
        <v>270</v>
      </c>
      <c r="R34" s="39" t="s">
        <v>269</v>
      </c>
      <c r="S34" s="39" t="s">
        <v>119</v>
      </c>
      <c r="T34" s="39" t="s">
        <v>270</v>
      </c>
      <c r="U34" s="39" t="s">
        <v>270</v>
      </c>
      <c r="V34" s="39" t="s">
        <v>270</v>
      </c>
      <c r="W34" s="39" t="s">
        <v>270</v>
      </c>
      <c r="X34" s="39" t="s">
        <v>270</v>
      </c>
      <c r="Y34" s="39" t="s">
        <v>270</v>
      </c>
      <c r="Z34" s="39" t="s">
        <v>270</v>
      </c>
      <c r="AA34" s="39" t="s">
        <v>270</v>
      </c>
      <c r="AB34" s="39" t="s">
        <v>270</v>
      </c>
      <c r="AC34" s="39" t="s">
        <v>270</v>
      </c>
      <c r="AD34" s="39" t="s">
        <v>269</v>
      </c>
      <c r="AE34" s="39" t="s">
        <v>270</v>
      </c>
      <c r="AF34" s="39" t="s">
        <v>270</v>
      </c>
      <c r="AG34" s="39" t="s">
        <v>270</v>
      </c>
      <c r="AH34" s="39" t="s">
        <v>269</v>
      </c>
      <c r="AI34" s="39" t="s">
        <v>270</v>
      </c>
      <c r="AJ34" s="39" t="s">
        <v>270</v>
      </c>
      <c r="AK34" s="39" t="s">
        <v>270</v>
      </c>
      <c r="AL34" s="66" t="s">
        <v>1432</v>
      </c>
    </row>
    <row r="35" spans="1:38" ht="42.75" hidden="1" x14ac:dyDescent="0.45">
      <c r="A35" s="61" t="s">
        <v>2408</v>
      </c>
      <c r="B35" s="62" t="s">
        <v>272</v>
      </c>
      <c r="C35" s="63">
        <v>43966</v>
      </c>
      <c r="D35" s="63">
        <v>43971</v>
      </c>
      <c r="E35" s="57" t="s">
        <v>2409</v>
      </c>
      <c r="F35" s="134" t="str">
        <f>HYPERLINK(Table2[[#This Row],[URL-not hyperlinked]])</f>
        <v>https://doi.org/10.1213/ane.0000000000004982</v>
      </c>
      <c r="G35" s="37" t="s">
        <v>117</v>
      </c>
      <c r="H35" s="37" t="s">
        <v>123</v>
      </c>
      <c r="I35" s="37" t="s">
        <v>2410</v>
      </c>
      <c r="J35" s="39" t="s">
        <v>2411</v>
      </c>
      <c r="K35" s="39">
        <v>2020</v>
      </c>
      <c r="L35" s="39" t="s">
        <v>1541</v>
      </c>
      <c r="M35" s="39" t="s">
        <v>2412</v>
      </c>
      <c r="N35" s="39"/>
      <c r="O35" s="39" t="s">
        <v>270</v>
      </c>
      <c r="P35" s="39" t="s">
        <v>269</v>
      </c>
      <c r="Q35" s="39" t="s">
        <v>270</v>
      </c>
      <c r="R35" s="39" t="s">
        <v>270</v>
      </c>
      <c r="S35" s="39" t="s">
        <v>119</v>
      </c>
      <c r="T35" s="39" t="s">
        <v>270</v>
      </c>
      <c r="U35" s="39" t="s">
        <v>270</v>
      </c>
      <c r="V35" s="39" t="s">
        <v>270</v>
      </c>
      <c r="W35" s="39" t="s">
        <v>270</v>
      </c>
      <c r="X35" s="39" t="s">
        <v>270</v>
      </c>
      <c r="Y35" s="39" t="s">
        <v>270</v>
      </c>
      <c r="Z35" s="39" t="s">
        <v>270</v>
      </c>
      <c r="AA35" s="39" t="s">
        <v>270</v>
      </c>
      <c r="AB35" s="39" t="s">
        <v>270</v>
      </c>
      <c r="AC35" s="39" t="s">
        <v>270</v>
      </c>
      <c r="AD35" s="39" t="s">
        <v>270</v>
      </c>
      <c r="AE35" s="39" t="s">
        <v>270</v>
      </c>
      <c r="AF35" s="39" t="s">
        <v>270</v>
      </c>
      <c r="AG35" s="39" t="s">
        <v>270</v>
      </c>
      <c r="AH35" s="39" t="s">
        <v>270</v>
      </c>
      <c r="AI35" s="39" t="s">
        <v>270</v>
      </c>
      <c r="AJ35" s="39" t="s">
        <v>270</v>
      </c>
      <c r="AK35" s="39" t="s">
        <v>270</v>
      </c>
      <c r="AL35" s="66" t="s">
        <v>1432</v>
      </c>
    </row>
    <row r="36" spans="1:38" ht="67.5" hidden="1" x14ac:dyDescent="0.45">
      <c r="A36" s="61" t="s">
        <v>2413</v>
      </c>
      <c r="B36" s="62" t="s">
        <v>272</v>
      </c>
      <c r="C36" s="63">
        <v>43969</v>
      </c>
      <c r="D36" s="63">
        <v>43971</v>
      </c>
      <c r="E36" s="57" t="s">
        <v>2414</v>
      </c>
      <c r="F36" s="134" t="str">
        <f>HYPERLINK(Table2[[#This Row],[URL-not hyperlinked]])</f>
        <v>https://doi.org/10.1016/j.ajogmf.2020.100145</v>
      </c>
      <c r="G36" s="37" t="s">
        <v>120</v>
      </c>
      <c r="H36" s="37" t="s">
        <v>118</v>
      </c>
      <c r="I36" s="37" t="s">
        <v>2415</v>
      </c>
      <c r="J36" s="39" t="s">
        <v>2142</v>
      </c>
      <c r="K36" s="39">
        <v>2020</v>
      </c>
      <c r="L36" s="39" t="s">
        <v>1541</v>
      </c>
      <c r="M36" s="39" t="s">
        <v>2416</v>
      </c>
      <c r="N36" s="39"/>
      <c r="O36" s="39" t="s">
        <v>269</v>
      </c>
      <c r="P36" s="39" t="s">
        <v>270</v>
      </c>
      <c r="Q36" s="39" t="s">
        <v>269</v>
      </c>
      <c r="R36" s="39" t="s">
        <v>270</v>
      </c>
      <c r="S36" s="39" t="s">
        <v>119</v>
      </c>
      <c r="T36" s="39" t="s">
        <v>270</v>
      </c>
      <c r="U36" s="39" t="s">
        <v>269</v>
      </c>
      <c r="V36" s="39" t="s">
        <v>270</v>
      </c>
      <c r="W36" s="39" t="s">
        <v>270</v>
      </c>
      <c r="X36" s="39" t="s">
        <v>270</v>
      </c>
      <c r="Y36" s="39" t="s">
        <v>270</v>
      </c>
      <c r="Z36" s="39" t="s">
        <v>270</v>
      </c>
      <c r="AA36" s="39" t="s">
        <v>270</v>
      </c>
      <c r="AB36" s="39" t="s">
        <v>270</v>
      </c>
      <c r="AC36" s="39" t="s">
        <v>270</v>
      </c>
      <c r="AD36" s="39" t="s">
        <v>270</v>
      </c>
      <c r="AE36" s="39" t="s">
        <v>270</v>
      </c>
      <c r="AF36" s="39" t="s">
        <v>270</v>
      </c>
      <c r="AG36" s="39" t="s">
        <v>270</v>
      </c>
      <c r="AH36" s="39" t="s">
        <v>270</v>
      </c>
      <c r="AI36" s="39" t="s">
        <v>270</v>
      </c>
      <c r="AJ36" s="39" t="s">
        <v>270</v>
      </c>
      <c r="AK36" s="39" t="s">
        <v>270</v>
      </c>
      <c r="AL36" s="66" t="s">
        <v>1432</v>
      </c>
    </row>
    <row r="37" spans="1:38" ht="42.75" hidden="1" x14ac:dyDescent="0.45">
      <c r="A37" s="61" t="s">
        <v>2417</v>
      </c>
      <c r="B37" s="62" t="s">
        <v>272</v>
      </c>
      <c r="C37" s="63">
        <v>43966</v>
      </c>
      <c r="D37" s="63">
        <v>43971</v>
      </c>
      <c r="E37" s="57" t="s">
        <v>2418</v>
      </c>
      <c r="F37" s="134" t="str">
        <f>HYPERLINK(Table2[[#This Row],[URL-not hyperlinked]])</f>
        <v>https://doi.org/10.1016/j.banm.2020.05.026</v>
      </c>
      <c r="G37" s="37" t="s">
        <v>132</v>
      </c>
      <c r="H37" s="37" t="s">
        <v>123</v>
      </c>
      <c r="I37" s="37">
        <v>0</v>
      </c>
      <c r="J37" s="39" t="s">
        <v>2419</v>
      </c>
      <c r="K37" s="39">
        <v>2020</v>
      </c>
      <c r="L37" s="39" t="s">
        <v>1541</v>
      </c>
      <c r="M37" s="39" t="s">
        <v>2420</v>
      </c>
      <c r="N37" s="39"/>
      <c r="O37" s="39" t="s">
        <v>269</v>
      </c>
      <c r="P37" s="39" t="s">
        <v>270</v>
      </c>
      <c r="Q37" s="39" t="s">
        <v>270</v>
      </c>
      <c r="R37" s="39" t="s">
        <v>270</v>
      </c>
      <c r="S37" s="39" t="s">
        <v>119</v>
      </c>
      <c r="T37" s="39" t="s">
        <v>270</v>
      </c>
      <c r="U37" s="39" t="s">
        <v>270</v>
      </c>
      <c r="V37" s="39" t="s">
        <v>270</v>
      </c>
      <c r="W37" s="39" t="s">
        <v>270</v>
      </c>
      <c r="X37" s="39" t="s">
        <v>270</v>
      </c>
      <c r="Y37" s="39" t="s">
        <v>270</v>
      </c>
      <c r="Z37" s="39" t="s">
        <v>270</v>
      </c>
      <c r="AA37" s="39" t="s">
        <v>270</v>
      </c>
      <c r="AB37" s="39" t="s">
        <v>270</v>
      </c>
      <c r="AC37" s="39" t="s">
        <v>270</v>
      </c>
      <c r="AD37" s="39" t="s">
        <v>270</v>
      </c>
      <c r="AE37" s="39" t="s">
        <v>270</v>
      </c>
      <c r="AF37" s="39" t="s">
        <v>270</v>
      </c>
      <c r="AG37" s="39" t="s">
        <v>270</v>
      </c>
      <c r="AH37" s="39" t="s">
        <v>270</v>
      </c>
      <c r="AI37" s="39" t="s">
        <v>270</v>
      </c>
      <c r="AJ37" s="39" t="s">
        <v>270</v>
      </c>
      <c r="AK37" s="39" t="s">
        <v>270</v>
      </c>
      <c r="AL37" s="66" t="s">
        <v>1432</v>
      </c>
    </row>
    <row r="38" spans="1:38" ht="42.75" hidden="1" x14ac:dyDescent="0.45">
      <c r="A38" s="61" t="s">
        <v>2421</v>
      </c>
      <c r="B38" s="62" t="s">
        <v>272</v>
      </c>
      <c r="C38" s="63">
        <v>43966</v>
      </c>
      <c r="D38" s="63">
        <v>43971</v>
      </c>
      <c r="E38" s="57" t="s">
        <v>2422</v>
      </c>
      <c r="F38" s="134" t="str">
        <f>HYPERLINK(Table2[[#This Row],[URL-not hyperlinked]])</f>
        <v>https://doi.org/10.1016/j.banm.2020.05.016</v>
      </c>
      <c r="G38" s="37" t="s">
        <v>132</v>
      </c>
      <c r="H38" s="37" t="s">
        <v>123</v>
      </c>
      <c r="I38" s="37">
        <v>0</v>
      </c>
      <c r="J38" s="39" t="s">
        <v>2419</v>
      </c>
      <c r="K38" s="39">
        <v>2020</v>
      </c>
      <c r="L38" s="39" t="s">
        <v>1541</v>
      </c>
      <c r="M38" s="39" t="s">
        <v>2423</v>
      </c>
      <c r="N38" s="39"/>
      <c r="O38" s="39" t="s">
        <v>270</v>
      </c>
      <c r="P38" s="39" t="s">
        <v>269</v>
      </c>
      <c r="Q38" s="39" t="s">
        <v>270</v>
      </c>
      <c r="R38" s="39" t="s">
        <v>270</v>
      </c>
      <c r="S38" s="39" t="s">
        <v>119</v>
      </c>
      <c r="T38" s="39" t="s">
        <v>270</v>
      </c>
      <c r="U38" s="39" t="s">
        <v>270</v>
      </c>
      <c r="V38" s="39" t="s">
        <v>270</v>
      </c>
      <c r="W38" s="39" t="s">
        <v>270</v>
      </c>
      <c r="X38" s="39" t="s">
        <v>270</v>
      </c>
      <c r="Y38" s="39" t="s">
        <v>270</v>
      </c>
      <c r="Z38" s="39" t="s">
        <v>270</v>
      </c>
      <c r="AA38" s="39" t="s">
        <v>270</v>
      </c>
      <c r="AB38" s="39" t="s">
        <v>270</v>
      </c>
      <c r="AC38" s="39" t="s">
        <v>270</v>
      </c>
      <c r="AD38" s="39" t="s">
        <v>270</v>
      </c>
      <c r="AE38" s="39" t="s">
        <v>270</v>
      </c>
      <c r="AF38" s="39" t="s">
        <v>270</v>
      </c>
      <c r="AG38" s="39" t="s">
        <v>270</v>
      </c>
      <c r="AH38" s="39" t="s">
        <v>270</v>
      </c>
      <c r="AI38" s="39" t="s">
        <v>270</v>
      </c>
      <c r="AJ38" s="39" t="s">
        <v>270</v>
      </c>
      <c r="AK38" s="39" t="s">
        <v>270</v>
      </c>
      <c r="AL38" s="66" t="s">
        <v>1432</v>
      </c>
    </row>
    <row r="39" spans="1:38" ht="38.25" hidden="1" x14ac:dyDescent="0.45">
      <c r="A39" s="61" t="s">
        <v>2424</v>
      </c>
      <c r="B39" s="62" t="s">
        <v>2425</v>
      </c>
      <c r="C39" s="63">
        <v>43970</v>
      </c>
      <c r="D39" s="63">
        <v>43971</v>
      </c>
      <c r="E39" s="57" t="s">
        <v>2426</v>
      </c>
      <c r="F39" s="134" t="str">
        <f>HYPERLINK(Table2[[#This Row],[URL-not hyperlinked]])</f>
        <v>https://doi.org/10.1093/cid/ciaa606</v>
      </c>
      <c r="G39" s="37" t="s">
        <v>1461</v>
      </c>
      <c r="H39" s="37" t="s">
        <v>2427</v>
      </c>
      <c r="I39" s="37" t="s">
        <v>2428</v>
      </c>
      <c r="J39" s="39" t="s">
        <v>1728</v>
      </c>
      <c r="K39" s="39">
        <v>2020</v>
      </c>
      <c r="L39" s="39" t="s">
        <v>1541</v>
      </c>
      <c r="M39" s="39" t="s">
        <v>2429</v>
      </c>
      <c r="N39" s="39"/>
      <c r="O39" s="39" t="s">
        <v>270</v>
      </c>
      <c r="P39" s="39" t="s">
        <v>269</v>
      </c>
      <c r="Q39" s="39" t="s">
        <v>270</v>
      </c>
      <c r="R39" s="39" t="s">
        <v>270</v>
      </c>
      <c r="S39" s="39" t="s">
        <v>39</v>
      </c>
      <c r="T39" s="39" t="s">
        <v>2430</v>
      </c>
      <c r="U39" s="39" t="s">
        <v>270</v>
      </c>
      <c r="V39" s="39" t="s">
        <v>270</v>
      </c>
      <c r="W39" s="39" t="s">
        <v>270</v>
      </c>
      <c r="X39" s="39" t="s">
        <v>270</v>
      </c>
      <c r="Y39" s="39" t="s">
        <v>270</v>
      </c>
      <c r="Z39" s="39" t="s">
        <v>269</v>
      </c>
      <c r="AA39" s="39" t="s">
        <v>270</v>
      </c>
      <c r="AB39" s="39" t="s">
        <v>270</v>
      </c>
      <c r="AC39" s="39" t="s">
        <v>270</v>
      </c>
      <c r="AD39" s="39" t="s">
        <v>269</v>
      </c>
      <c r="AE39" s="39" t="s">
        <v>270</v>
      </c>
      <c r="AF39" s="39" t="s">
        <v>270</v>
      </c>
      <c r="AG39" s="39" t="s">
        <v>270</v>
      </c>
      <c r="AH39" s="39" t="s">
        <v>270</v>
      </c>
      <c r="AI39" s="39" t="s">
        <v>2513</v>
      </c>
      <c r="AJ39" s="39" t="s">
        <v>270</v>
      </c>
      <c r="AK39" s="39" t="s">
        <v>270</v>
      </c>
      <c r="AL39" s="66" t="s">
        <v>1432</v>
      </c>
    </row>
    <row r="40" spans="1:38" ht="42.75" hidden="1" x14ac:dyDescent="0.45">
      <c r="A40" s="61" t="s">
        <v>2431</v>
      </c>
      <c r="B40" s="62" t="s">
        <v>272</v>
      </c>
      <c r="C40" s="63">
        <v>43969</v>
      </c>
      <c r="D40" s="63">
        <v>43971</v>
      </c>
      <c r="E40" s="57" t="s">
        <v>2432</v>
      </c>
      <c r="F40" s="134" t="str">
        <f>HYPERLINK(Table2[[#This Row],[URL-not hyperlinked]])</f>
        <v>https://doi.org/10.1016/j.ijpam.2020.05.001</v>
      </c>
      <c r="G40" s="37" t="s">
        <v>122</v>
      </c>
      <c r="H40" s="37" t="s">
        <v>123</v>
      </c>
      <c r="I40" s="37" t="s">
        <v>2433</v>
      </c>
      <c r="J40" s="39" t="s">
        <v>2434</v>
      </c>
      <c r="K40" s="39">
        <v>2020</v>
      </c>
      <c r="L40" s="39" t="s">
        <v>1541</v>
      </c>
      <c r="M40" s="39" t="s">
        <v>2435</v>
      </c>
      <c r="N40" s="39"/>
      <c r="O40" s="39" t="s">
        <v>270</v>
      </c>
      <c r="P40" s="39" t="s">
        <v>269</v>
      </c>
      <c r="Q40" s="39" t="s">
        <v>270</v>
      </c>
      <c r="R40" s="39" t="s">
        <v>270</v>
      </c>
      <c r="S40" s="39" t="s">
        <v>114</v>
      </c>
      <c r="T40" s="39" t="s">
        <v>270</v>
      </c>
      <c r="U40" s="39" t="s">
        <v>270</v>
      </c>
      <c r="V40" s="39" t="s">
        <v>270</v>
      </c>
      <c r="W40" s="39" t="s">
        <v>270</v>
      </c>
      <c r="X40" s="39" t="s">
        <v>270</v>
      </c>
      <c r="Y40" s="39" t="s">
        <v>270</v>
      </c>
      <c r="Z40" s="39" t="s">
        <v>270</v>
      </c>
      <c r="AA40" s="39" t="s">
        <v>270</v>
      </c>
      <c r="AB40" s="39" t="s">
        <v>270</v>
      </c>
      <c r="AC40" s="39" t="s">
        <v>270</v>
      </c>
      <c r="AD40" s="39" t="s">
        <v>270</v>
      </c>
      <c r="AE40" s="39" t="s">
        <v>270</v>
      </c>
      <c r="AF40" s="39" t="s">
        <v>270</v>
      </c>
      <c r="AG40" s="39" t="s">
        <v>270</v>
      </c>
      <c r="AH40" s="39" t="s">
        <v>270</v>
      </c>
      <c r="AI40" s="39" t="s">
        <v>270</v>
      </c>
      <c r="AJ40" s="39" t="s">
        <v>270</v>
      </c>
      <c r="AK40" s="39" t="s">
        <v>270</v>
      </c>
      <c r="AL40" s="66" t="s">
        <v>1432</v>
      </c>
    </row>
    <row r="41" spans="1:38" ht="81" hidden="1" x14ac:dyDescent="0.45">
      <c r="A41" s="61" t="s">
        <v>2436</v>
      </c>
      <c r="B41" s="62" t="s">
        <v>2437</v>
      </c>
      <c r="C41" s="63">
        <v>43967</v>
      </c>
      <c r="D41" s="63">
        <v>43971</v>
      </c>
      <c r="E41" s="57" t="s">
        <v>2438</v>
      </c>
      <c r="F41" s="134" t="str">
        <f>HYPERLINK(Table2[[#This Row],[URL-not hyperlinked]])</f>
        <v>https://doi.org/10.1016/j.crwh.2020.e00221</v>
      </c>
      <c r="G41" s="37" t="s">
        <v>117</v>
      </c>
      <c r="H41" s="37" t="s">
        <v>118</v>
      </c>
      <c r="I41" s="37" t="s">
        <v>2439</v>
      </c>
      <c r="J41" s="39" t="s">
        <v>2440</v>
      </c>
      <c r="K41" s="39">
        <v>2020</v>
      </c>
      <c r="L41" s="39" t="s">
        <v>1541</v>
      </c>
      <c r="M41" s="39" t="s">
        <v>2441</v>
      </c>
      <c r="N41" s="39"/>
      <c r="O41" s="39" t="s">
        <v>269</v>
      </c>
      <c r="P41" s="39" t="s">
        <v>270</v>
      </c>
      <c r="Q41" s="39" t="s">
        <v>270</v>
      </c>
      <c r="R41" s="39" t="s">
        <v>270</v>
      </c>
      <c r="S41" s="39" t="s">
        <v>119</v>
      </c>
      <c r="T41" s="39">
        <v>1</v>
      </c>
      <c r="U41" s="39" t="s">
        <v>269</v>
      </c>
      <c r="V41" s="39" t="s">
        <v>270</v>
      </c>
      <c r="W41" s="39" t="s">
        <v>270</v>
      </c>
      <c r="X41" s="39" t="s">
        <v>270</v>
      </c>
      <c r="Y41" s="39" t="s">
        <v>269</v>
      </c>
      <c r="Z41" s="39" t="s">
        <v>270</v>
      </c>
      <c r="AA41" s="39" t="s">
        <v>270</v>
      </c>
      <c r="AB41" s="39" t="s">
        <v>270</v>
      </c>
      <c r="AC41" s="39" t="s">
        <v>270</v>
      </c>
      <c r="AD41" s="39" t="s">
        <v>270</v>
      </c>
      <c r="AE41" s="39" t="s">
        <v>270</v>
      </c>
      <c r="AF41" s="39" t="s">
        <v>270</v>
      </c>
      <c r="AG41" s="39" t="s">
        <v>270</v>
      </c>
      <c r="AH41" s="39" t="s">
        <v>270</v>
      </c>
      <c r="AI41" s="39" t="s">
        <v>270</v>
      </c>
      <c r="AJ41" s="39" t="s">
        <v>270</v>
      </c>
      <c r="AK41" s="39" t="s">
        <v>270</v>
      </c>
      <c r="AL41" s="66" t="s">
        <v>1432</v>
      </c>
    </row>
    <row r="42" spans="1:38" ht="140.25" hidden="1" x14ac:dyDescent="0.45">
      <c r="A42" s="61" t="s">
        <v>2442</v>
      </c>
      <c r="B42" s="62" t="s">
        <v>2443</v>
      </c>
      <c r="C42" s="63">
        <v>43967</v>
      </c>
      <c r="D42" s="63">
        <v>43971</v>
      </c>
      <c r="E42" s="57" t="s">
        <v>2444</v>
      </c>
      <c r="F42" s="134" t="str">
        <f>HYPERLINK(Table2[[#This Row],[URL-not hyperlinked]])</f>
        <v>https://doi.org/10.1016/j.crwh.2020.e00220</v>
      </c>
      <c r="G42" s="37" t="s">
        <v>117</v>
      </c>
      <c r="H42" s="37" t="s">
        <v>118</v>
      </c>
      <c r="I42" s="37" t="s">
        <v>2445</v>
      </c>
      <c r="J42" s="39" t="s">
        <v>2440</v>
      </c>
      <c r="K42" s="39">
        <v>2020</v>
      </c>
      <c r="L42" s="39" t="s">
        <v>1541</v>
      </c>
      <c r="M42" s="39" t="s">
        <v>2446</v>
      </c>
      <c r="N42" s="39"/>
      <c r="O42" s="39" t="s">
        <v>269</v>
      </c>
      <c r="P42" s="39" t="s">
        <v>270</v>
      </c>
      <c r="Q42" s="39" t="s">
        <v>269</v>
      </c>
      <c r="R42" s="39" t="s">
        <v>270</v>
      </c>
      <c r="S42" s="39" t="s">
        <v>119</v>
      </c>
      <c r="T42" s="39" t="s">
        <v>2447</v>
      </c>
      <c r="U42" s="39" t="s">
        <v>269</v>
      </c>
      <c r="V42" s="39" t="s">
        <v>270</v>
      </c>
      <c r="W42" s="39" t="s">
        <v>270</v>
      </c>
      <c r="X42" s="39" t="s">
        <v>269</v>
      </c>
      <c r="Y42" s="39" t="s">
        <v>269</v>
      </c>
      <c r="Z42" s="39" t="s">
        <v>270</v>
      </c>
      <c r="AA42" s="39" t="s">
        <v>270</v>
      </c>
      <c r="AB42" s="39" t="s">
        <v>270</v>
      </c>
      <c r="AC42" s="39" t="s">
        <v>270</v>
      </c>
      <c r="AD42" s="39" t="s">
        <v>270</v>
      </c>
      <c r="AE42" s="39" t="s">
        <v>270</v>
      </c>
      <c r="AF42" s="39" t="s">
        <v>270</v>
      </c>
      <c r="AG42" s="39" t="s">
        <v>270</v>
      </c>
      <c r="AH42" s="39" t="s">
        <v>270</v>
      </c>
      <c r="AI42" s="39" t="s">
        <v>270</v>
      </c>
      <c r="AJ42" s="39" t="s">
        <v>270</v>
      </c>
      <c r="AK42" s="39" t="s">
        <v>270</v>
      </c>
      <c r="AL42" s="66" t="s">
        <v>1432</v>
      </c>
    </row>
    <row r="43" spans="1:38" ht="153" x14ac:dyDescent="0.45">
      <c r="A43" s="61" t="s">
        <v>2448</v>
      </c>
      <c r="B43" s="62" t="s">
        <v>2449</v>
      </c>
      <c r="C43" s="63">
        <v>43966</v>
      </c>
      <c r="D43" s="63">
        <v>43971</v>
      </c>
      <c r="E43" s="57" t="s">
        <v>2450</v>
      </c>
      <c r="F43" s="134" t="str">
        <f>HYPERLINK(Table2[[#This Row],[URL-not hyperlinked]])</f>
        <v>https://doi.org/10.1016/j.mehy.2020.109842</v>
      </c>
      <c r="G43" s="37" t="s">
        <v>121</v>
      </c>
      <c r="H43" s="37" t="s">
        <v>116</v>
      </c>
      <c r="I43" s="37" t="s">
        <v>2451</v>
      </c>
      <c r="J43" s="39" t="s">
        <v>304</v>
      </c>
      <c r="K43" s="39">
        <v>2020</v>
      </c>
      <c r="L43" s="39" t="s">
        <v>1541</v>
      </c>
      <c r="M43" s="39" t="s">
        <v>2452</v>
      </c>
      <c r="N43" s="39"/>
      <c r="O43" s="39" t="s">
        <v>270</v>
      </c>
      <c r="P43" s="39" t="s">
        <v>269</v>
      </c>
      <c r="Q43" s="39" t="s">
        <v>270</v>
      </c>
      <c r="R43" s="39" t="s">
        <v>270</v>
      </c>
      <c r="S43" s="39" t="s">
        <v>39</v>
      </c>
      <c r="T43" s="39" t="s">
        <v>270</v>
      </c>
      <c r="U43" s="39" t="s">
        <v>270</v>
      </c>
      <c r="V43" s="39" t="s">
        <v>270</v>
      </c>
      <c r="W43" s="39" t="s">
        <v>270</v>
      </c>
      <c r="X43" s="39" t="s">
        <v>270</v>
      </c>
      <c r="Y43" s="39" t="s">
        <v>270</v>
      </c>
      <c r="Z43" s="39" t="s">
        <v>270</v>
      </c>
      <c r="AA43" s="39" t="s">
        <v>270</v>
      </c>
      <c r="AB43" s="39" t="s">
        <v>270</v>
      </c>
      <c r="AC43" s="39" t="s">
        <v>270</v>
      </c>
      <c r="AD43" s="39" t="s">
        <v>270</v>
      </c>
      <c r="AE43" s="39" t="s">
        <v>270</v>
      </c>
      <c r="AF43" s="39" t="s">
        <v>270</v>
      </c>
      <c r="AG43" s="39" t="s">
        <v>270</v>
      </c>
      <c r="AH43" s="39" t="s">
        <v>270</v>
      </c>
      <c r="AI43" s="39" t="s">
        <v>270</v>
      </c>
      <c r="AJ43" s="39" t="s">
        <v>270</v>
      </c>
      <c r="AK43" s="39" t="s">
        <v>270</v>
      </c>
      <c r="AL43" s="66" t="s">
        <v>1432</v>
      </c>
    </row>
    <row r="44" spans="1:38" ht="42.75" hidden="1" x14ac:dyDescent="0.45">
      <c r="A44" s="61" t="s">
        <v>2453</v>
      </c>
      <c r="B44" s="62" t="s">
        <v>272</v>
      </c>
      <c r="C44" s="63">
        <v>43966</v>
      </c>
      <c r="D44" s="63">
        <v>43971</v>
      </c>
      <c r="E44" s="57" t="s">
        <v>2454</v>
      </c>
      <c r="F44" s="134" t="str">
        <f>HYPERLINK(Table2[[#This Row],[URL-not hyperlinked]])</f>
        <v>https://doi.org/10.1016/j.ejogrb.2020.05.029</v>
      </c>
      <c r="G44" s="37" t="s">
        <v>2455</v>
      </c>
      <c r="H44" s="37" t="s">
        <v>118</v>
      </c>
      <c r="I44" s="37" t="s">
        <v>2456</v>
      </c>
      <c r="J44" s="39" t="s">
        <v>274</v>
      </c>
      <c r="K44" s="39">
        <v>2020</v>
      </c>
      <c r="L44" s="39" t="s">
        <v>1541</v>
      </c>
      <c r="M44" s="39" t="s">
        <v>2457</v>
      </c>
      <c r="N44" s="39"/>
      <c r="O44" s="39" t="s">
        <v>269</v>
      </c>
      <c r="P44" s="39" t="s">
        <v>270</v>
      </c>
      <c r="Q44" s="39" t="s">
        <v>269</v>
      </c>
      <c r="R44" s="39" t="s">
        <v>270</v>
      </c>
      <c r="S44" s="39" t="s">
        <v>119</v>
      </c>
      <c r="T44" s="39" t="s">
        <v>2458</v>
      </c>
      <c r="U44" s="39" t="s">
        <v>269</v>
      </c>
      <c r="V44" s="39" t="s">
        <v>270</v>
      </c>
      <c r="W44" s="39" t="s">
        <v>270</v>
      </c>
      <c r="X44" s="39" t="s">
        <v>270</v>
      </c>
      <c r="Y44" s="39" t="s">
        <v>270</v>
      </c>
      <c r="Z44" s="39" t="s">
        <v>270</v>
      </c>
      <c r="AA44" s="39" t="s">
        <v>270</v>
      </c>
      <c r="AB44" s="39" t="s">
        <v>270</v>
      </c>
      <c r="AC44" s="39" t="s">
        <v>270</v>
      </c>
      <c r="AD44" s="39" t="s">
        <v>270</v>
      </c>
      <c r="AE44" s="39" t="s">
        <v>270</v>
      </c>
      <c r="AF44" s="39" t="s">
        <v>270</v>
      </c>
      <c r="AG44" s="39" t="s">
        <v>270</v>
      </c>
      <c r="AH44" s="39" t="s">
        <v>270</v>
      </c>
      <c r="AI44" s="39" t="s">
        <v>270</v>
      </c>
      <c r="AJ44" s="39" t="s">
        <v>270</v>
      </c>
      <c r="AK44" s="39" t="s">
        <v>270</v>
      </c>
      <c r="AL44" s="66" t="s">
        <v>1432</v>
      </c>
    </row>
    <row r="45" spans="1:38" ht="114.75" x14ac:dyDescent="0.45">
      <c r="A45" s="61" t="s">
        <v>2465</v>
      </c>
      <c r="B45" s="62" t="s">
        <v>2466</v>
      </c>
      <c r="C45" s="63">
        <v>43952</v>
      </c>
      <c r="D45" s="63">
        <v>43971</v>
      </c>
      <c r="E45" s="57" t="s">
        <v>2467</v>
      </c>
      <c r="F45" s="134" t="str">
        <f>HYPERLINK(Table2[[#This Row],[URL-not hyperlinked]])</f>
        <v>https://www.ncbi.nlm.nih.gov/pmc/articles/PMC7110264/</v>
      </c>
      <c r="G45" s="37" t="s">
        <v>121</v>
      </c>
      <c r="H45" s="37" t="s">
        <v>118</v>
      </c>
      <c r="I45" s="37" t="s">
        <v>2468</v>
      </c>
      <c r="J45" s="39" t="s">
        <v>2463</v>
      </c>
      <c r="K45" s="39">
        <v>2020</v>
      </c>
      <c r="L45" s="39" t="s">
        <v>1541</v>
      </c>
      <c r="M45" s="39" t="s">
        <v>2469</v>
      </c>
      <c r="N45" s="39"/>
      <c r="O45" s="39" t="s">
        <v>269</v>
      </c>
      <c r="P45" s="39" t="s">
        <v>270</v>
      </c>
      <c r="Q45" s="39" t="s">
        <v>270</v>
      </c>
      <c r="R45" s="39" t="s">
        <v>270</v>
      </c>
      <c r="S45" s="39" t="s">
        <v>39</v>
      </c>
      <c r="T45" s="39" t="s">
        <v>270</v>
      </c>
      <c r="U45" s="39" t="s">
        <v>269</v>
      </c>
      <c r="V45" s="39" t="s">
        <v>270</v>
      </c>
      <c r="W45" s="39" t="s">
        <v>270</v>
      </c>
      <c r="X45" s="39" t="s">
        <v>269</v>
      </c>
      <c r="Y45" s="39" t="s">
        <v>269</v>
      </c>
      <c r="Z45" s="39" t="s">
        <v>270</v>
      </c>
      <c r="AA45" s="39" t="s">
        <v>270</v>
      </c>
      <c r="AB45" s="39" t="s">
        <v>270</v>
      </c>
      <c r="AC45" s="39" t="s">
        <v>270</v>
      </c>
      <c r="AD45" s="39" t="s">
        <v>270</v>
      </c>
      <c r="AE45" s="39" t="s">
        <v>270</v>
      </c>
      <c r="AF45" s="39" t="s">
        <v>270</v>
      </c>
      <c r="AG45" s="39" t="s">
        <v>270</v>
      </c>
      <c r="AH45" s="39" t="s">
        <v>270</v>
      </c>
      <c r="AI45" s="39" t="s">
        <v>2470</v>
      </c>
      <c r="AJ45" s="39" t="s">
        <v>270</v>
      </c>
      <c r="AK45" s="39" t="s">
        <v>270</v>
      </c>
      <c r="AL45" s="66" t="s">
        <v>1432</v>
      </c>
    </row>
    <row r="46" spans="1:38" ht="216.75" hidden="1" x14ac:dyDescent="0.45">
      <c r="A46" s="61" t="s">
        <v>2471</v>
      </c>
      <c r="B46" s="62" t="s">
        <v>2472</v>
      </c>
      <c r="C46" s="63">
        <v>43969</v>
      </c>
      <c r="D46" s="63">
        <v>43971</v>
      </c>
      <c r="E46" s="57" t="s">
        <v>2473</v>
      </c>
      <c r="F46" s="134" t="str">
        <f>HYPERLINK(Table2[[#This Row],[URL-not hyperlinked]])</f>
        <v>https://doi.org/10.1007/s00431-020-03684-7</v>
      </c>
      <c r="G46" s="37" t="s">
        <v>115</v>
      </c>
      <c r="H46" s="37" t="s">
        <v>116</v>
      </c>
      <c r="I46" s="37" t="s">
        <v>2474</v>
      </c>
      <c r="J46" s="39" t="s">
        <v>2299</v>
      </c>
      <c r="K46" s="39">
        <v>2020</v>
      </c>
      <c r="L46" s="39" t="s">
        <v>1541</v>
      </c>
      <c r="M46" s="39" t="s">
        <v>2475</v>
      </c>
      <c r="N46" s="39"/>
      <c r="O46" s="39" t="s">
        <v>269</v>
      </c>
      <c r="P46" s="39" t="s">
        <v>269</v>
      </c>
      <c r="Q46" s="39" t="s">
        <v>270</v>
      </c>
      <c r="R46" s="39" t="s">
        <v>270</v>
      </c>
      <c r="S46" s="39" t="s">
        <v>114</v>
      </c>
      <c r="T46" s="39" t="s">
        <v>270</v>
      </c>
      <c r="U46" s="39" t="s">
        <v>270</v>
      </c>
      <c r="V46" s="39" t="s">
        <v>270</v>
      </c>
      <c r="W46" s="39" t="s">
        <v>270</v>
      </c>
      <c r="X46" s="39" t="s">
        <v>270</v>
      </c>
      <c r="Y46" s="39" t="s">
        <v>270</v>
      </c>
      <c r="Z46" s="39" t="s">
        <v>270</v>
      </c>
      <c r="AA46" s="39" t="s">
        <v>270</v>
      </c>
      <c r="AB46" s="39" t="s">
        <v>270</v>
      </c>
      <c r="AC46" s="39" t="s">
        <v>270</v>
      </c>
      <c r="AD46" s="39" t="s">
        <v>270</v>
      </c>
      <c r="AE46" s="39" t="s">
        <v>270</v>
      </c>
      <c r="AF46" s="39" t="s">
        <v>270</v>
      </c>
      <c r="AG46" s="39" t="s">
        <v>270</v>
      </c>
      <c r="AH46" s="39" t="s">
        <v>270</v>
      </c>
      <c r="AI46" s="39" t="s">
        <v>270</v>
      </c>
      <c r="AJ46" s="39" t="s">
        <v>270</v>
      </c>
      <c r="AK46" s="39" t="s">
        <v>270</v>
      </c>
      <c r="AL46" s="66" t="s">
        <v>1432</v>
      </c>
    </row>
    <row r="47" spans="1:38" ht="54" hidden="1" x14ac:dyDescent="0.45">
      <c r="A47" s="61" t="s">
        <v>2476</v>
      </c>
      <c r="B47" s="62" t="s">
        <v>272</v>
      </c>
      <c r="C47" s="63">
        <v>43969</v>
      </c>
      <c r="D47" s="63">
        <v>43971</v>
      </c>
      <c r="E47" s="57" t="s">
        <v>2477</v>
      </c>
      <c r="F47" s="134" t="str">
        <f>HYPERLINK(Table2[[#This Row],[URL-not hyperlinked]])</f>
        <v>https://doi.org/10.1007/s12098-020-03338-4</v>
      </c>
      <c r="G47" s="37" t="s">
        <v>122</v>
      </c>
      <c r="H47" s="37" t="s">
        <v>123</v>
      </c>
      <c r="I47" s="37" t="s">
        <v>2478</v>
      </c>
      <c r="J47" s="39" t="s">
        <v>277</v>
      </c>
      <c r="K47" s="39">
        <v>2020</v>
      </c>
      <c r="L47" s="39" t="s">
        <v>1541</v>
      </c>
      <c r="M47" s="39" t="s">
        <v>2479</v>
      </c>
      <c r="N47" s="39"/>
      <c r="O47" s="39" t="s">
        <v>270</v>
      </c>
      <c r="P47" s="39" t="s">
        <v>269</v>
      </c>
      <c r="Q47" s="39" t="s">
        <v>270</v>
      </c>
      <c r="R47" s="39" t="s">
        <v>270</v>
      </c>
      <c r="S47" s="39" t="s">
        <v>114</v>
      </c>
      <c r="T47" s="39" t="s">
        <v>270</v>
      </c>
      <c r="U47" s="39" t="s">
        <v>270</v>
      </c>
      <c r="V47" s="39" t="s">
        <v>270</v>
      </c>
      <c r="W47" s="39" t="s">
        <v>270</v>
      </c>
      <c r="X47" s="39" t="s">
        <v>270</v>
      </c>
      <c r="Y47" s="39" t="s">
        <v>270</v>
      </c>
      <c r="Z47" s="39" t="s">
        <v>270</v>
      </c>
      <c r="AA47" s="39" t="s">
        <v>270</v>
      </c>
      <c r="AB47" s="39" t="s">
        <v>270</v>
      </c>
      <c r="AC47" s="39" t="s">
        <v>270</v>
      </c>
      <c r="AD47" s="39" t="s">
        <v>270</v>
      </c>
      <c r="AE47" s="39" t="s">
        <v>270</v>
      </c>
      <c r="AF47" s="39" t="s">
        <v>270</v>
      </c>
      <c r="AG47" s="39" t="s">
        <v>270</v>
      </c>
      <c r="AH47" s="39" t="s">
        <v>270</v>
      </c>
      <c r="AI47" s="39" t="s">
        <v>270</v>
      </c>
      <c r="AJ47" s="39" t="s">
        <v>270</v>
      </c>
      <c r="AK47" s="39" t="s">
        <v>270</v>
      </c>
      <c r="AL47" s="66" t="s">
        <v>1432</v>
      </c>
    </row>
    <row r="48" spans="1:38" ht="42.75" hidden="1" x14ac:dyDescent="0.45">
      <c r="A48" s="61" t="s">
        <v>2480</v>
      </c>
      <c r="B48" s="62" t="s">
        <v>272</v>
      </c>
      <c r="C48" s="63">
        <v>43983</v>
      </c>
      <c r="D48" s="63">
        <v>43971</v>
      </c>
      <c r="E48" s="57" t="s">
        <v>2481</v>
      </c>
      <c r="F48" s="134" t="str">
        <f>HYPERLINK(Table2[[#This Row],[URL-not hyperlinked]])</f>
        <v>https://doi.org/10.1016/j.jogoh.2020.101785</v>
      </c>
      <c r="G48" s="37" t="s">
        <v>132</v>
      </c>
      <c r="H48" s="37" t="s">
        <v>123</v>
      </c>
      <c r="I48" s="37" t="s">
        <v>2482</v>
      </c>
      <c r="J48" s="39" t="s">
        <v>1427</v>
      </c>
      <c r="K48" s="39">
        <v>2020</v>
      </c>
      <c r="L48" s="39" t="s">
        <v>1541</v>
      </c>
      <c r="M48" s="39" t="s">
        <v>2483</v>
      </c>
      <c r="N48" s="39"/>
      <c r="O48" s="39" t="s">
        <v>269</v>
      </c>
      <c r="P48" s="39" t="s">
        <v>270</v>
      </c>
      <c r="Q48" s="39" t="s">
        <v>270</v>
      </c>
      <c r="R48" s="39" t="s">
        <v>270</v>
      </c>
      <c r="S48" s="39" t="s">
        <v>119</v>
      </c>
      <c r="T48" s="39" t="s">
        <v>270</v>
      </c>
      <c r="U48" s="39" t="s">
        <v>270</v>
      </c>
      <c r="V48" s="39" t="s">
        <v>270</v>
      </c>
      <c r="W48" s="39" t="s">
        <v>270</v>
      </c>
      <c r="X48" s="39" t="s">
        <v>270</v>
      </c>
      <c r="Y48" s="39" t="s">
        <v>270</v>
      </c>
      <c r="Z48" s="39" t="s">
        <v>270</v>
      </c>
      <c r="AA48" s="39" t="s">
        <v>270</v>
      </c>
      <c r="AB48" s="39" t="s">
        <v>270</v>
      </c>
      <c r="AC48" s="39" t="s">
        <v>270</v>
      </c>
      <c r="AD48" s="39" t="s">
        <v>270</v>
      </c>
      <c r="AE48" s="39" t="s">
        <v>270</v>
      </c>
      <c r="AF48" s="39" t="s">
        <v>270</v>
      </c>
      <c r="AG48" s="39" t="s">
        <v>270</v>
      </c>
      <c r="AH48" s="39" t="s">
        <v>270</v>
      </c>
      <c r="AI48" s="39" t="s">
        <v>270</v>
      </c>
      <c r="AJ48" s="39" t="s">
        <v>270</v>
      </c>
      <c r="AK48" s="39" t="s">
        <v>270</v>
      </c>
      <c r="AL48" s="66" t="s">
        <v>1432</v>
      </c>
    </row>
    <row r="49" spans="1:38" ht="51" hidden="1" x14ac:dyDescent="0.45">
      <c r="A49" s="61" t="s">
        <v>2484</v>
      </c>
      <c r="B49" s="62" t="s">
        <v>2485</v>
      </c>
      <c r="C49" s="63">
        <v>43969</v>
      </c>
      <c r="D49" s="63">
        <v>43971</v>
      </c>
      <c r="E49" s="57" t="s">
        <v>2486</v>
      </c>
      <c r="F49" s="134" t="str">
        <f>HYPERLINK(Table2[[#This Row],[URL-not hyperlinked]])</f>
        <v>https://doi.org/10.1080/14767058.2020.1763949</v>
      </c>
      <c r="G49" s="37" t="s">
        <v>1618</v>
      </c>
      <c r="H49" s="37" t="s">
        <v>113</v>
      </c>
      <c r="I49" s="37" t="s">
        <v>2487</v>
      </c>
      <c r="J49" s="39" t="s">
        <v>273</v>
      </c>
      <c r="K49" s="39">
        <v>2020</v>
      </c>
      <c r="L49" s="39" t="s">
        <v>1541</v>
      </c>
      <c r="M49" s="39" t="s">
        <v>2488</v>
      </c>
      <c r="N49" s="39"/>
      <c r="O49" s="39" t="s">
        <v>269</v>
      </c>
      <c r="P49" s="39" t="s">
        <v>270</v>
      </c>
      <c r="Q49" s="39" t="s">
        <v>270</v>
      </c>
      <c r="R49" s="39" t="s">
        <v>270</v>
      </c>
      <c r="S49" s="39" t="s">
        <v>119</v>
      </c>
      <c r="T49" s="39" t="s">
        <v>2489</v>
      </c>
      <c r="U49" s="39" t="s">
        <v>270</v>
      </c>
      <c r="V49" s="39" t="s">
        <v>270</v>
      </c>
      <c r="W49" s="39" t="s">
        <v>270</v>
      </c>
      <c r="X49" s="39" t="s">
        <v>270</v>
      </c>
      <c r="Y49" s="39" t="s">
        <v>270</v>
      </c>
      <c r="Z49" s="39" t="s">
        <v>270</v>
      </c>
      <c r="AA49" s="39" t="s">
        <v>270</v>
      </c>
      <c r="AB49" s="39" t="s">
        <v>270</v>
      </c>
      <c r="AC49" s="39" t="s">
        <v>270</v>
      </c>
      <c r="AD49" s="39" t="s">
        <v>270</v>
      </c>
      <c r="AE49" s="39" t="s">
        <v>270</v>
      </c>
      <c r="AF49" s="39" t="s">
        <v>270</v>
      </c>
      <c r="AG49" s="39" t="s">
        <v>270</v>
      </c>
      <c r="AH49" s="39" t="s">
        <v>270</v>
      </c>
      <c r="AI49" s="39" t="s">
        <v>270</v>
      </c>
      <c r="AJ49" s="39" t="s">
        <v>270</v>
      </c>
      <c r="AK49" s="39" t="s">
        <v>270</v>
      </c>
      <c r="AL49" s="66" t="s">
        <v>1432</v>
      </c>
    </row>
    <row r="50" spans="1:38" ht="57" hidden="1" x14ac:dyDescent="0.45">
      <c r="A50" s="64" t="s">
        <v>2144</v>
      </c>
      <c r="B50" s="59" t="s">
        <v>2060</v>
      </c>
      <c r="C50" s="65">
        <v>43969</v>
      </c>
      <c r="D50" s="65">
        <v>43971</v>
      </c>
      <c r="E50" s="57" t="s">
        <v>2145</v>
      </c>
      <c r="F50" s="134" t="str">
        <f>HYPERLINK(Table2[[#This Row],[URL-not hyperlinked]])</f>
        <v>https://www.sciencedirect.com/science/article/pii/S2589933320300860</v>
      </c>
      <c r="G50" s="37" t="s">
        <v>120</v>
      </c>
      <c r="H50" s="37" t="s">
        <v>123</v>
      </c>
      <c r="I50" s="37" t="s">
        <v>2146</v>
      </c>
      <c r="J50" s="39" t="s">
        <v>2142</v>
      </c>
      <c r="K50" s="39">
        <v>2020</v>
      </c>
      <c r="L50" s="39" t="s">
        <v>1541</v>
      </c>
      <c r="M50" s="39" t="s">
        <v>2147</v>
      </c>
      <c r="N50" s="39" t="s">
        <v>1423</v>
      </c>
      <c r="O50" s="39" t="s">
        <v>269</v>
      </c>
      <c r="P50" s="39" t="s">
        <v>270</v>
      </c>
      <c r="Q50" s="39" t="s">
        <v>270</v>
      </c>
      <c r="R50" s="39" t="s">
        <v>270</v>
      </c>
      <c r="S50" s="39" t="s">
        <v>119</v>
      </c>
      <c r="T50" s="39"/>
      <c r="U50" s="39" t="s">
        <v>270</v>
      </c>
      <c r="V50" s="39" t="s">
        <v>269</v>
      </c>
      <c r="W50" s="39" t="s">
        <v>270</v>
      </c>
      <c r="X50" s="39" t="s">
        <v>270</v>
      </c>
      <c r="Y50" s="39" t="s">
        <v>270</v>
      </c>
      <c r="Z50" s="39" t="s">
        <v>270</v>
      </c>
      <c r="AA50" s="39" t="s">
        <v>270</v>
      </c>
      <c r="AB50" s="39" t="s">
        <v>270</v>
      </c>
      <c r="AC50" s="39" t="s">
        <v>270</v>
      </c>
      <c r="AD50" s="39" t="s">
        <v>270</v>
      </c>
      <c r="AE50" s="39" t="s">
        <v>270</v>
      </c>
      <c r="AF50" s="39" t="s">
        <v>270</v>
      </c>
      <c r="AG50" s="39" t="s">
        <v>270</v>
      </c>
      <c r="AH50" s="39" t="s">
        <v>270</v>
      </c>
      <c r="AI50" s="39" t="s">
        <v>270</v>
      </c>
      <c r="AJ50" s="39" t="s">
        <v>270</v>
      </c>
      <c r="AK50" s="39"/>
      <c r="AL50" s="66" t="s">
        <v>1432</v>
      </c>
    </row>
    <row r="51" spans="1:38" ht="204" hidden="1" x14ac:dyDescent="0.45">
      <c r="A51" s="61" t="s">
        <v>1509</v>
      </c>
      <c r="B51" s="62" t="s">
        <v>1510</v>
      </c>
      <c r="C51" s="63">
        <v>43968</v>
      </c>
      <c r="D51" s="63">
        <v>43972</v>
      </c>
      <c r="E51" s="37" t="s">
        <v>1511</v>
      </c>
      <c r="F51" s="134" t="str">
        <f>HYPERLINK(Table2[[#This Row],[URL-not hyperlinked]])</f>
        <v>http://medrxiv.org/content/early/2020/05/21/2020.05.17.20104976.abstract</v>
      </c>
      <c r="G51" s="37" t="s">
        <v>1512</v>
      </c>
      <c r="H51" s="37" t="s">
        <v>124</v>
      </c>
      <c r="I51" s="37" t="s">
        <v>1513</v>
      </c>
      <c r="J51" s="39" t="s">
        <v>293</v>
      </c>
      <c r="K51" s="39" t="s">
        <v>292</v>
      </c>
      <c r="L51" s="39" t="s">
        <v>2508</v>
      </c>
      <c r="M51" s="39" t="s">
        <v>1514</v>
      </c>
      <c r="N51" s="137"/>
      <c r="O51" s="39" t="s">
        <v>270</v>
      </c>
      <c r="P51" s="39" t="s">
        <v>269</v>
      </c>
      <c r="Q51" s="39" t="s">
        <v>270</v>
      </c>
      <c r="R51" s="39" t="s">
        <v>270</v>
      </c>
      <c r="S51" s="39" t="s">
        <v>119</v>
      </c>
      <c r="T51" s="39" t="s">
        <v>270</v>
      </c>
      <c r="U51" s="39" t="s">
        <v>270</v>
      </c>
      <c r="V51" s="39" t="s">
        <v>270</v>
      </c>
      <c r="W51" s="39" t="s">
        <v>270</v>
      </c>
      <c r="X51" s="39" t="s">
        <v>270</v>
      </c>
      <c r="Y51" s="39" t="s">
        <v>270</v>
      </c>
      <c r="Z51" s="39" t="s">
        <v>270</v>
      </c>
      <c r="AA51" s="39" t="s">
        <v>270</v>
      </c>
      <c r="AB51" s="39" t="s">
        <v>270</v>
      </c>
      <c r="AC51" s="39" t="s">
        <v>270</v>
      </c>
      <c r="AD51" s="39" t="s">
        <v>270</v>
      </c>
      <c r="AE51" s="39" t="s">
        <v>270</v>
      </c>
      <c r="AF51" s="39" t="s">
        <v>270</v>
      </c>
      <c r="AG51" s="39" t="s">
        <v>270</v>
      </c>
      <c r="AH51" s="39" t="s">
        <v>270</v>
      </c>
      <c r="AI51" s="39" t="s">
        <v>1515</v>
      </c>
      <c r="AJ51" s="39" t="s">
        <v>2510</v>
      </c>
      <c r="AK51" s="39" t="s">
        <v>270</v>
      </c>
      <c r="AL51" s="66" t="s">
        <v>1432</v>
      </c>
    </row>
    <row r="52" spans="1:38" ht="229.5" hidden="1" x14ac:dyDescent="0.45">
      <c r="A52" s="58" t="s">
        <v>1516</v>
      </c>
      <c r="B52" s="62" t="s">
        <v>1517</v>
      </c>
      <c r="C52" s="65">
        <v>43965</v>
      </c>
      <c r="D52" s="65">
        <v>43972</v>
      </c>
      <c r="E52" s="37" t="s">
        <v>1518</v>
      </c>
      <c r="F52" s="134" t="str">
        <f>HYPERLINK(Table2[[#This Row],[URL-not hyperlinked]])</f>
        <v>http://medrxiv.org/content/early/2020/05/20/2020.05.14.20102202.abstract</v>
      </c>
      <c r="G52" s="37" t="s">
        <v>1519</v>
      </c>
      <c r="H52" s="37" t="s">
        <v>124</v>
      </c>
      <c r="I52" s="37" t="s">
        <v>1520</v>
      </c>
      <c r="J52" s="39" t="s">
        <v>293</v>
      </c>
      <c r="K52" s="39" t="s">
        <v>292</v>
      </c>
      <c r="L52" s="39" t="s">
        <v>2508</v>
      </c>
      <c r="M52" s="39" t="s">
        <v>1521</v>
      </c>
      <c r="N52" s="137"/>
      <c r="O52" s="39" t="s">
        <v>269</v>
      </c>
      <c r="P52" s="39" t="s">
        <v>270</v>
      </c>
      <c r="Q52" s="39" t="s">
        <v>270</v>
      </c>
      <c r="R52" s="39" t="s">
        <v>269</v>
      </c>
      <c r="S52" s="39" t="s">
        <v>39</v>
      </c>
      <c r="T52" s="39" t="s">
        <v>270</v>
      </c>
      <c r="U52" s="39" t="s">
        <v>270</v>
      </c>
      <c r="V52" s="39" t="s">
        <v>270</v>
      </c>
      <c r="W52" s="39" t="s">
        <v>270</v>
      </c>
      <c r="X52" s="39" t="s">
        <v>269</v>
      </c>
      <c r="Y52" s="39" t="s">
        <v>270</v>
      </c>
      <c r="Z52" s="39" t="s">
        <v>270</v>
      </c>
      <c r="AA52" s="39" t="s">
        <v>270</v>
      </c>
      <c r="AB52" s="39" t="s">
        <v>270</v>
      </c>
      <c r="AC52" s="39" t="s">
        <v>270</v>
      </c>
      <c r="AD52" s="39" t="s">
        <v>270</v>
      </c>
      <c r="AE52" s="39" t="s">
        <v>270</v>
      </c>
      <c r="AF52" s="39" t="s">
        <v>270</v>
      </c>
      <c r="AG52" s="39" t="s">
        <v>269</v>
      </c>
      <c r="AH52" s="39" t="s">
        <v>270</v>
      </c>
      <c r="AI52" s="39" t="s">
        <v>270</v>
      </c>
      <c r="AJ52" s="39" t="s">
        <v>1522</v>
      </c>
      <c r="AK52" s="39" t="s">
        <v>270</v>
      </c>
      <c r="AL52" s="66" t="s">
        <v>1432</v>
      </c>
    </row>
    <row r="53" spans="1:38" ht="85.5" hidden="1" x14ac:dyDescent="0.45">
      <c r="A53" s="61" t="s">
        <v>1725</v>
      </c>
      <c r="B53" s="59" t="s">
        <v>122</v>
      </c>
      <c r="C53" s="63">
        <v>43971</v>
      </c>
      <c r="D53" s="63">
        <v>43972</v>
      </c>
      <c r="E53" s="37" t="s">
        <v>1726</v>
      </c>
      <c r="F53" s="134" t="str">
        <f>HYPERLINK(Table2[[#This Row],[URL-not hyperlinked]])</f>
        <v>https://academic.oup.com/cid/advance-article/doi/10.1093/cid/ciaa608/5841161</v>
      </c>
      <c r="G53" s="37" t="s">
        <v>117</v>
      </c>
      <c r="H53" s="37" t="s">
        <v>123</v>
      </c>
      <c r="I53" s="37" t="s">
        <v>1727</v>
      </c>
      <c r="J53" s="39" t="s">
        <v>1728</v>
      </c>
      <c r="K53" s="39">
        <v>2020</v>
      </c>
      <c r="L53" s="39" t="s">
        <v>1541</v>
      </c>
      <c r="M53" s="39" t="s">
        <v>1729</v>
      </c>
      <c r="N53" s="39"/>
      <c r="O53" s="39" t="s">
        <v>270</v>
      </c>
      <c r="P53" s="39" t="s">
        <v>269</v>
      </c>
      <c r="Q53" s="39" t="s">
        <v>270</v>
      </c>
      <c r="R53" s="39" t="s">
        <v>270</v>
      </c>
      <c r="S53" s="39" t="s">
        <v>119</v>
      </c>
      <c r="T53" s="39" t="s">
        <v>302</v>
      </c>
      <c r="U53" s="39" t="s">
        <v>270</v>
      </c>
      <c r="V53" s="39" t="s">
        <v>270</v>
      </c>
      <c r="W53" s="39" t="s">
        <v>270</v>
      </c>
      <c r="X53" s="39" t="s">
        <v>270</v>
      </c>
      <c r="Y53" s="39" t="s">
        <v>270</v>
      </c>
      <c r="Z53" s="39" t="s">
        <v>269</v>
      </c>
      <c r="AA53" s="39" t="s">
        <v>269</v>
      </c>
      <c r="AB53" s="39" t="s">
        <v>270</v>
      </c>
      <c r="AC53" s="39" t="s">
        <v>270</v>
      </c>
      <c r="AD53" s="39" t="s">
        <v>270</v>
      </c>
      <c r="AE53" s="39" t="s">
        <v>270</v>
      </c>
      <c r="AF53" s="39" t="s">
        <v>270</v>
      </c>
      <c r="AG53" s="39" t="s">
        <v>270</v>
      </c>
      <c r="AH53" s="39" t="s">
        <v>270</v>
      </c>
      <c r="AI53" s="39" t="s">
        <v>270</v>
      </c>
      <c r="AJ53" s="39" t="s">
        <v>270</v>
      </c>
      <c r="AK53" s="39" t="s">
        <v>270</v>
      </c>
      <c r="AL53" s="66" t="s">
        <v>1432</v>
      </c>
    </row>
    <row r="54" spans="1:38" ht="99.75" hidden="1" x14ac:dyDescent="0.45">
      <c r="A54" s="61" t="s">
        <v>1730</v>
      </c>
      <c r="B54" s="62" t="s">
        <v>122</v>
      </c>
      <c r="C54" s="63">
        <v>43971</v>
      </c>
      <c r="D54" s="63">
        <v>43972</v>
      </c>
      <c r="E54" s="37" t="s">
        <v>1731</v>
      </c>
      <c r="F54" s="134" t="str">
        <f>HYPERLINK(Table2[[#This Row],[URL-not hyperlinked]])</f>
        <v>https://journals.lww.com/annalsofsurgery/Citation/9000/Comment_on__Beware_of_Too_Aggressive_Approach_in.94513.aspx</v>
      </c>
      <c r="G54" s="37" t="s">
        <v>1732</v>
      </c>
      <c r="H54" s="37" t="s">
        <v>123</v>
      </c>
      <c r="I54" s="37" t="s">
        <v>1733</v>
      </c>
      <c r="J54" s="39" t="s">
        <v>1734</v>
      </c>
      <c r="K54" s="39">
        <v>2020</v>
      </c>
      <c r="L54" s="39" t="s">
        <v>1541</v>
      </c>
      <c r="M54" s="39" t="s">
        <v>1735</v>
      </c>
      <c r="N54" s="39"/>
      <c r="O54" s="39" t="s">
        <v>270</v>
      </c>
      <c r="P54" s="39" t="s">
        <v>270</v>
      </c>
      <c r="Q54" s="39" t="s">
        <v>270</v>
      </c>
      <c r="R54" s="39" t="s">
        <v>269</v>
      </c>
      <c r="S54" s="39" t="s">
        <v>119</v>
      </c>
      <c r="T54" s="39" t="s">
        <v>302</v>
      </c>
      <c r="U54" s="39" t="s">
        <v>270</v>
      </c>
      <c r="V54" s="39" t="s">
        <v>270</v>
      </c>
      <c r="W54" s="39" t="s">
        <v>270</v>
      </c>
      <c r="X54" s="39" t="s">
        <v>270</v>
      </c>
      <c r="Y54" s="39" t="s">
        <v>270</v>
      </c>
      <c r="Z54" s="39" t="s">
        <v>270</v>
      </c>
      <c r="AA54" s="39" t="s">
        <v>270</v>
      </c>
      <c r="AB54" s="39" t="s">
        <v>270</v>
      </c>
      <c r="AC54" s="39" t="s">
        <v>270</v>
      </c>
      <c r="AD54" s="39" t="s">
        <v>270</v>
      </c>
      <c r="AE54" s="39" t="s">
        <v>270</v>
      </c>
      <c r="AF54" s="39" t="s">
        <v>270</v>
      </c>
      <c r="AG54" s="39" t="s">
        <v>270</v>
      </c>
      <c r="AH54" s="39" t="s">
        <v>269</v>
      </c>
      <c r="AI54" s="39" t="s">
        <v>270</v>
      </c>
      <c r="AJ54" s="39" t="s">
        <v>270</v>
      </c>
      <c r="AK54" s="39" t="s">
        <v>270</v>
      </c>
      <c r="AL54" s="66" t="s">
        <v>1432</v>
      </c>
    </row>
    <row r="55" spans="1:38" ht="99.75" hidden="1" x14ac:dyDescent="0.45">
      <c r="A55" s="61" t="s">
        <v>1736</v>
      </c>
      <c r="B55" s="59" t="s">
        <v>1737</v>
      </c>
      <c r="C55" s="63">
        <v>43970</v>
      </c>
      <c r="D55" s="63">
        <v>43972</v>
      </c>
      <c r="E55" s="37" t="s">
        <v>1738</v>
      </c>
      <c r="F55" s="134" t="str">
        <f>HYPERLINK(Table2[[#This Row],[URL-not hyperlinked]])</f>
        <v>https://journals.lww.com/pidj/Abstract/9000/ACUTE_INFLAMMATION_AND_ELEVATED_CARDIAC_MARKERS_IN.96157.aspx</v>
      </c>
      <c r="G55" s="37" t="s">
        <v>120</v>
      </c>
      <c r="H55" s="37" t="s">
        <v>118</v>
      </c>
      <c r="I55" s="37" t="s">
        <v>1739</v>
      </c>
      <c r="J55" s="39" t="s">
        <v>285</v>
      </c>
      <c r="K55" s="39">
        <v>2020</v>
      </c>
      <c r="L55" s="39" t="s">
        <v>1541</v>
      </c>
      <c r="M55" s="39" t="s">
        <v>1740</v>
      </c>
      <c r="N55" s="39"/>
      <c r="O55" s="39" t="s">
        <v>270</v>
      </c>
      <c r="P55" s="39" t="s">
        <v>269</v>
      </c>
      <c r="Q55" s="39" t="s">
        <v>270</v>
      </c>
      <c r="R55" s="39" t="s">
        <v>270</v>
      </c>
      <c r="S55" s="39" t="s">
        <v>119</v>
      </c>
      <c r="T55" s="39">
        <v>1</v>
      </c>
      <c r="U55" s="39" t="s">
        <v>270</v>
      </c>
      <c r="V55" s="39" t="s">
        <v>270</v>
      </c>
      <c r="W55" s="39" t="s">
        <v>270</v>
      </c>
      <c r="X55" s="39" t="s">
        <v>270</v>
      </c>
      <c r="Y55" s="39" t="s">
        <v>270</v>
      </c>
      <c r="Z55" s="39" t="s">
        <v>269</v>
      </c>
      <c r="AA55" s="39" t="s">
        <v>269</v>
      </c>
      <c r="AB55" s="39" t="s">
        <v>270</v>
      </c>
      <c r="AC55" s="39" t="s">
        <v>270</v>
      </c>
      <c r="AD55" s="39" t="s">
        <v>270</v>
      </c>
      <c r="AE55" s="39" t="s">
        <v>270</v>
      </c>
      <c r="AF55" s="39" t="s">
        <v>270</v>
      </c>
      <c r="AG55" s="39" t="s">
        <v>270</v>
      </c>
      <c r="AH55" s="39" t="s">
        <v>270</v>
      </c>
      <c r="AI55" s="39" t="s">
        <v>270</v>
      </c>
      <c r="AJ55" s="39" t="s">
        <v>270</v>
      </c>
      <c r="AK55" s="39" t="s">
        <v>270</v>
      </c>
      <c r="AL55" s="66" t="s">
        <v>1432</v>
      </c>
    </row>
    <row r="56" spans="1:38" ht="42.75" hidden="1" x14ac:dyDescent="0.45">
      <c r="A56" s="58" t="s">
        <v>1741</v>
      </c>
      <c r="B56" s="62" t="s">
        <v>122</v>
      </c>
      <c r="C56" s="122" t="s">
        <v>292</v>
      </c>
      <c r="D56" s="65">
        <v>43972</v>
      </c>
      <c r="E56" s="37" t="s">
        <v>1742</v>
      </c>
      <c r="F56" s="134" t="str">
        <f>HYPERLINK(Table2[[#This Row],[URL-not hyperlinked]])</f>
        <v>https://www.europeanreview.org/article/21145</v>
      </c>
      <c r="G56" s="37" t="s">
        <v>303</v>
      </c>
      <c r="H56" s="37" t="s">
        <v>123</v>
      </c>
      <c r="I56" s="37" t="s">
        <v>1743</v>
      </c>
      <c r="J56" s="39" t="s">
        <v>1744</v>
      </c>
      <c r="K56" s="39">
        <v>2020</v>
      </c>
      <c r="L56" s="39" t="s">
        <v>1541</v>
      </c>
      <c r="M56" s="39" t="s">
        <v>1745</v>
      </c>
      <c r="N56" s="39"/>
      <c r="O56" s="39" t="s">
        <v>270</v>
      </c>
      <c r="P56" s="39" t="s">
        <v>269</v>
      </c>
      <c r="Q56" s="39" t="s">
        <v>270</v>
      </c>
      <c r="R56" s="39" t="s">
        <v>270</v>
      </c>
      <c r="S56" s="39" t="s">
        <v>119</v>
      </c>
      <c r="T56" s="39" t="s">
        <v>302</v>
      </c>
      <c r="U56" s="39" t="s">
        <v>270</v>
      </c>
      <c r="V56" s="39" t="s">
        <v>270</v>
      </c>
      <c r="W56" s="39" t="s">
        <v>270</v>
      </c>
      <c r="X56" s="39" t="s">
        <v>270</v>
      </c>
      <c r="Y56" s="39" t="s">
        <v>270</v>
      </c>
      <c r="Z56" s="39" t="s">
        <v>269</v>
      </c>
      <c r="AA56" s="39" t="s">
        <v>269</v>
      </c>
      <c r="AB56" s="39" t="s">
        <v>270</v>
      </c>
      <c r="AC56" s="39" t="s">
        <v>270</v>
      </c>
      <c r="AD56" s="39" t="s">
        <v>270</v>
      </c>
      <c r="AE56" s="39" t="s">
        <v>270</v>
      </c>
      <c r="AF56" s="39" t="s">
        <v>270</v>
      </c>
      <c r="AG56" s="39" t="s">
        <v>270</v>
      </c>
      <c r="AH56" s="39" t="s">
        <v>270</v>
      </c>
      <c r="AI56" s="39" t="s">
        <v>270</v>
      </c>
      <c r="AJ56" s="39" t="s">
        <v>270</v>
      </c>
      <c r="AK56" s="39" t="s">
        <v>270</v>
      </c>
      <c r="AL56" s="66" t="s">
        <v>1432</v>
      </c>
    </row>
    <row r="57" spans="1:38" ht="153" x14ac:dyDescent="0.45">
      <c r="A57" s="58" t="s">
        <v>1746</v>
      </c>
      <c r="B57" s="59" t="s">
        <v>1747</v>
      </c>
      <c r="C57" s="65">
        <v>43970</v>
      </c>
      <c r="D57" s="65">
        <v>43972</v>
      </c>
      <c r="E57" s="37" t="s">
        <v>1748</v>
      </c>
      <c r="F57" s="134" t="str">
        <f>HYPERLINK(Table2[[#This Row],[URL-not hyperlinked]])</f>
        <v>https://link.springer.com/article/10.1007/s00540-020-02796-6</v>
      </c>
      <c r="G57" s="37" t="s">
        <v>121</v>
      </c>
      <c r="H57" s="37" t="s">
        <v>118</v>
      </c>
      <c r="I57" s="37" t="s">
        <v>1749</v>
      </c>
      <c r="J57" s="39" t="s">
        <v>1750</v>
      </c>
      <c r="K57" s="39">
        <v>2020</v>
      </c>
      <c r="L57" s="39" t="s">
        <v>1541</v>
      </c>
      <c r="M57" s="39" t="s">
        <v>1751</v>
      </c>
      <c r="N57" s="39"/>
      <c r="O57" s="39" t="s">
        <v>269</v>
      </c>
      <c r="P57" s="39" t="s">
        <v>270</v>
      </c>
      <c r="Q57" s="39" t="s">
        <v>270</v>
      </c>
      <c r="R57" s="39" t="s">
        <v>270</v>
      </c>
      <c r="S57" s="39" t="s">
        <v>39</v>
      </c>
      <c r="T57" s="39">
        <v>1</v>
      </c>
      <c r="U57" s="39" t="s">
        <v>270</v>
      </c>
      <c r="V57" s="39" t="s">
        <v>270</v>
      </c>
      <c r="W57" s="39" t="s">
        <v>270</v>
      </c>
      <c r="X57" s="39" t="s">
        <v>270</v>
      </c>
      <c r="Y57" s="39" t="s">
        <v>269</v>
      </c>
      <c r="Z57" s="39" t="s">
        <v>270</v>
      </c>
      <c r="AA57" s="39" t="s">
        <v>270</v>
      </c>
      <c r="AB57" s="39" t="s">
        <v>270</v>
      </c>
      <c r="AC57" s="39" t="s">
        <v>270</v>
      </c>
      <c r="AD57" s="39" t="s">
        <v>270</v>
      </c>
      <c r="AE57" s="39" t="s">
        <v>270</v>
      </c>
      <c r="AF57" s="39" t="s">
        <v>270</v>
      </c>
      <c r="AG57" s="39" t="s">
        <v>270</v>
      </c>
      <c r="AH57" s="39" t="s">
        <v>270</v>
      </c>
      <c r="AI57" s="39" t="s">
        <v>270</v>
      </c>
      <c r="AJ57" s="39" t="s">
        <v>270</v>
      </c>
      <c r="AK57" s="39" t="s">
        <v>270</v>
      </c>
      <c r="AL57" s="66" t="s">
        <v>1432</v>
      </c>
    </row>
    <row r="58" spans="1:38" ht="71.25" hidden="1" x14ac:dyDescent="0.45">
      <c r="A58" s="58" t="s">
        <v>1752</v>
      </c>
      <c r="B58" s="62" t="s">
        <v>122</v>
      </c>
      <c r="C58" s="65">
        <v>43952</v>
      </c>
      <c r="D58" s="65">
        <v>43972</v>
      </c>
      <c r="E58" s="37" t="s">
        <v>1753</v>
      </c>
      <c r="F58" s="134" t="str">
        <f>HYPERLINK(Table2[[#This Row],[URL-not hyperlinked]])</f>
        <v>https://pediatrics.aappublications.org/content/early/2020/05/15/peds.2020-000786</v>
      </c>
      <c r="G58" s="37" t="s">
        <v>122</v>
      </c>
      <c r="H58" s="37" t="s">
        <v>123</v>
      </c>
      <c r="I58" s="37" t="s">
        <v>1754</v>
      </c>
      <c r="J58" s="39" t="s">
        <v>288</v>
      </c>
      <c r="K58" s="39">
        <v>2020</v>
      </c>
      <c r="L58" s="39" t="s">
        <v>1541</v>
      </c>
      <c r="M58" s="39" t="s">
        <v>1755</v>
      </c>
      <c r="N58" s="39"/>
      <c r="O58" s="39" t="s">
        <v>270</v>
      </c>
      <c r="P58" s="39" t="s">
        <v>270</v>
      </c>
      <c r="Q58" s="39" t="s">
        <v>270</v>
      </c>
      <c r="R58" s="39" t="s">
        <v>269</v>
      </c>
      <c r="S58" s="39" t="s">
        <v>114</v>
      </c>
      <c r="T58" s="39" t="s">
        <v>302</v>
      </c>
      <c r="U58" s="39" t="s">
        <v>270</v>
      </c>
      <c r="V58" s="39" t="s">
        <v>270</v>
      </c>
      <c r="W58" s="39" t="s">
        <v>270</v>
      </c>
      <c r="X58" s="39" t="s">
        <v>270</v>
      </c>
      <c r="Y58" s="39" t="s">
        <v>270</v>
      </c>
      <c r="Z58" s="39" t="s">
        <v>270</v>
      </c>
      <c r="AA58" s="39" t="s">
        <v>270</v>
      </c>
      <c r="AB58" s="39" t="s">
        <v>270</v>
      </c>
      <c r="AC58" s="39" t="s">
        <v>270</v>
      </c>
      <c r="AD58" s="39" t="s">
        <v>270</v>
      </c>
      <c r="AE58" s="39" t="s">
        <v>270</v>
      </c>
      <c r="AF58" s="39" t="s">
        <v>270</v>
      </c>
      <c r="AG58" s="39" t="s">
        <v>270</v>
      </c>
      <c r="AH58" s="39" t="s">
        <v>269</v>
      </c>
      <c r="AI58" s="39" t="s">
        <v>270</v>
      </c>
      <c r="AJ58" s="39" t="s">
        <v>270</v>
      </c>
      <c r="AK58" s="39" t="s">
        <v>270</v>
      </c>
      <c r="AL58" s="66" t="s">
        <v>1432</v>
      </c>
    </row>
    <row r="59" spans="1:38" ht="71.25" hidden="1" x14ac:dyDescent="0.45">
      <c r="A59" s="58" t="s">
        <v>1756</v>
      </c>
      <c r="B59" s="62" t="s">
        <v>122</v>
      </c>
      <c r="C59" s="122" t="s">
        <v>292</v>
      </c>
      <c r="D59" s="65">
        <v>43972</v>
      </c>
      <c r="E59" s="37" t="s">
        <v>1757</v>
      </c>
      <c r="F59" s="134" t="str">
        <f>HYPERLINK(Table2[[#This Row],[URL-not hyperlinked]])</f>
        <v>https://erj.ersjournals.com/content/early/2020/05/13/13993003.01601-2020</v>
      </c>
      <c r="G59" s="37" t="s">
        <v>122</v>
      </c>
      <c r="H59" s="37" t="s">
        <v>123</v>
      </c>
      <c r="I59" s="37" t="s">
        <v>1758</v>
      </c>
      <c r="J59" s="39" t="s">
        <v>289</v>
      </c>
      <c r="K59" s="39">
        <v>2020</v>
      </c>
      <c r="L59" s="39" t="s">
        <v>1541</v>
      </c>
      <c r="M59" s="39" t="s">
        <v>1759</v>
      </c>
      <c r="N59" s="39"/>
      <c r="O59" s="39" t="s">
        <v>270</v>
      </c>
      <c r="P59" s="39" t="s">
        <v>269</v>
      </c>
      <c r="Q59" s="39" t="s">
        <v>270</v>
      </c>
      <c r="R59" s="39" t="s">
        <v>270</v>
      </c>
      <c r="S59" s="39" t="s">
        <v>114</v>
      </c>
      <c r="T59" s="39" t="s">
        <v>302</v>
      </c>
      <c r="U59" s="39" t="s">
        <v>270</v>
      </c>
      <c r="V59" s="39" t="s">
        <v>270</v>
      </c>
      <c r="W59" s="39" t="s">
        <v>270</v>
      </c>
      <c r="X59" s="39" t="s">
        <v>270</v>
      </c>
      <c r="Y59" s="39" t="s">
        <v>270</v>
      </c>
      <c r="Z59" s="39" t="s">
        <v>269</v>
      </c>
      <c r="AA59" s="39" t="s">
        <v>269</v>
      </c>
      <c r="AB59" s="39" t="s">
        <v>270</v>
      </c>
      <c r="AC59" s="39" t="s">
        <v>270</v>
      </c>
      <c r="AD59" s="39" t="s">
        <v>270</v>
      </c>
      <c r="AE59" s="39" t="s">
        <v>270</v>
      </c>
      <c r="AF59" s="39" t="s">
        <v>270</v>
      </c>
      <c r="AG59" s="39" t="s">
        <v>270</v>
      </c>
      <c r="AH59" s="39" t="s">
        <v>270</v>
      </c>
      <c r="AI59" s="39" t="s">
        <v>270</v>
      </c>
      <c r="AJ59" s="39" t="s">
        <v>270</v>
      </c>
      <c r="AK59" s="39" t="s">
        <v>270</v>
      </c>
      <c r="AL59" s="66" t="s">
        <v>1432</v>
      </c>
    </row>
    <row r="60" spans="1:38" ht="57" x14ac:dyDescent="0.45">
      <c r="A60" s="61" t="s">
        <v>1760</v>
      </c>
      <c r="B60" s="62" t="s">
        <v>122</v>
      </c>
      <c r="C60" s="122" t="s">
        <v>292</v>
      </c>
      <c r="D60" s="63">
        <v>43972</v>
      </c>
      <c r="E60" s="37" t="s">
        <v>1761</v>
      </c>
      <c r="F60" s="134" t="str">
        <f>HYPERLINK(Table2[[#This Row],[URL-not hyperlinked]])</f>
        <v>https://gut.bmj.com/content/early/2020/05/19/gutjnl-2020-321486</v>
      </c>
      <c r="G60" s="37" t="s">
        <v>121</v>
      </c>
      <c r="H60" s="37" t="s">
        <v>126</v>
      </c>
      <c r="I60" s="37" t="s">
        <v>1762</v>
      </c>
      <c r="J60" s="39" t="s">
        <v>1763</v>
      </c>
      <c r="K60" s="39">
        <v>2020</v>
      </c>
      <c r="L60" s="39" t="s">
        <v>1541</v>
      </c>
      <c r="M60" s="39" t="s">
        <v>1764</v>
      </c>
      <c r="N60" s="39"/>
      <c r="O60" s="39" t="s">
        <v>270</v>
      </c>
      <c r="P60" s="39" t="s">
        <v>269</v>
      </c>
      <c r="Q60" s="39" t="s">
        <v>270</v>
      </c>
      <c r="R60" s="39" t="s">
        <v>270</v>
      </c>
      <c r="S60" s="39" t="s">
        <v>39</v>
      </c>
      <c r="T60" s="39" t="s">
        <v>1765</v>
      </c>
      <c r="U60" s="39" t="s">
        <v>270</v>
      </c>
      <c r="V60" s="39" t="s">
        <v>270</v>
      </c>
      <c r="W60" s="39" t="s">
        <v>270</v>
      </c>
      <c r="X60" s="39" t="s">
        <v>270</v>
      </c>
      <c r="Y60" s="39" t="s">
        <v>270</v>
      </c>
      <c r="Z60" s="39" t="s">
        <v>269</v>
      </c>
      <c r="AA60" s="39" t="s">
        <v>269</v>
      </c>
      <c r="AB60" s="39" t="s">
        <v>270</v>
      </c>
      <c r="AC60" s="39" t="s">
        <v>270</v>
      </c>
      <c r="AD60" s="39" t="s">
        <v>270</v>
      </c>
      <c r="AE60" s="39" t="s">
        <v>270</v>
      </c>
      <c r="AF60" s="39" t="s">
        <v>270</v>
      </c>
      <c r="AG60" s="39" t="s">
        <v>270</v>
      </c>
      <c r="AH60" s="39" t="s">
        <v>270</v>
      </c>
      <c r="AI60" s="39" t="s">
        <v>270</v>
      </c>
      <c r="AJ60" s="39" t="s">
        <v>270</v>
      </c>
      <c r="AK60" s="39" t="s">
        <v>270</v>
      </c>
      <c r="AL60" s="66" t="s">
        <v>1432</v>
      </c>
    </row>
    <row r="61" spans="1:38" ht="57" hidden="1" x14ac:dyDescent="0.45">
      <c r="A61" s="58" t="s">
        <v>1766</v>
      </c>
      <c r="B61" s="62" t="s">
        <v>122</v>
      </c>
      <c r="C61" s="65">
        <v>43950</v>
      </c>
      <c r="D61" s="65">
        <v>43972</v>
      </c>
      <c r="E61" s="37" t="s">
        <v>1767</v>
      </c>
      <c r="F61" s="134" t="str">
        <f>HYPERLINK(Table2[[#This Row],[URL-not hyperlinked]])</f>
        <v>https://www.jhltonline.org/article/S1053-2498(20)31532-1/fulltext</v>
      </c>
      <c r="G61" s="37" t="s">
        <v>122</v>
      </c>
      <c r="H61" s="37" t="s">
        <v>118</v>
      </c>
      <c r="I61" s="37" t="s">
        <v>1768</v>
      </c>
      <c r="J61" s="39" t="s">
        <v>1769</v>
      </c>
      <c r="K61" s="39">
        <v>2020</v>
      </c>
      <c r="L61" s="39" t="s">
        <v>1541</v>
      </c>
      <c r="M61" s="39" t="s">
        <v>1770</v>
      </c>
      <c r="N61" s="39"/>
      <c r="O61" s="39" t="s">
        <v>270</v>
      </c>
      <c r="P61" s="39" t="s">
        <v>269</v>
      </c>
      <c r="Q61" s="39" t="s">
        <v>270</v>
      </c>
      <c r="R61" s="39" t="s">
        <v>270</v>
      </c>
      <c r="S61" s="39" t="s">
        <v>119</v>
      </c>
      <c r="T61" s="39">
        <v>1</v>
      </c>
      <c r="U61" s="39" t="s">
        <v>270</v>
      </c>
      <c r="V61" s="39" t="s">
        <v>270</v>
      </c>
      <c r="W61" s="39" t="s">
        <v>270</v>
      </c>
      <c r="X61" s="39" t="s">
        <v>270</v>
      </c>
      <c r="Y61" s="39" t="s">
        <v>270</v>
      </c>
      <c r="Z61" s="39" t="s">
        <v>269</v>
      </c>
      <c r="AA61" s="39" t="s">
        <v>270</v>
      </c>
      <c r="AB61" s="39" t="s">
        <v>270</v>
      </c>
      <c r="AC61" s="39" t="s">
        <v>270</v>
      </c>
      <c r="AD61" s="39" t="s">
        <v>270</v>
      </c>
      <c r="AE61" s="39" t="s">
        <v>270</v>
      </c>
      <c r="AF61" s="39" t="s">
        <v>270</v>
      </c>
      <c r="AG61" s="39" t="s">
        <v>270</v>
      </c>
      <c r="AH61" s="39" t="s">
        <v>270</v>
      </c>
      <c r="AI61" s="39" t="s">
        <v>270</v>
      </c>
      <c r="AJ61" s="39" t="s">
        <v>270</v>
      </c>
      <c r="AK61" s="39" t="s">
        <v>270</v>
      </c>
      <c r="AL61" s="66" t="s">
        <v>1432</v>
      </c>
    </row>
    <row r="62" spans="1:38" ht="140.25" hidden="1" x14ac:dyDescent="0.45">
      <c r="A62" s="58" t="s">
        <v>1771</v>
      </c>
      <c r="B62" s="59" t="s">
        <v>1772</v>
      </c>
      <c r="C62" s="65">
        <v>43970</v>
      </c>
      <c r="D62" s="65">
        <v>43972</v>
      </c>
      <c r="E62" s="37" t="s">
        <v>1773</v>
      </c>
      <c r="F62" s="134" t="str">
        <f>HYPERLINK(Table2[[#This Row],[URL-not hyperlinked]])</f>
        <v>https://ijponline.biomedcentral.com/articles/10.1186/s13052-020-00826-3</v>
      </c>
      <c r="G62" s="37" t="s">
        <v>120</v>
      </c>
      <c r="H62" s="37" t="s">
        <v>123</v>
      </c>
      <c r="I62" s="37" t="s">
        <v>1774</v>
      </c>
      <c r="J62" s="39" t="s">
        <v>1775</v>
      </c>
      <c r="K62" s="39">
        <v>2020</v>
      </c>
      <c r="L62" s="39" t="s">
        <v>1541</v>
      </c>
      <c r="M62" s="39" t="s">
        <v>1776</v>
      </c>
      <c r="N62" s="39"/>
      <c r="O62" s="39" t="s">
        <v>270</v>
      </c>
      <c r="P62" s="39" t="s">
        <v>270</v>
      </c>
      <c r="Q62" s="39" t="s">
        <v>270</v>
      </c>
      <c r="R62" s="39" t="s">
        <v>269</v>
      </c>
      <c r="S62" s="39" t="s">
        <v>119</v>
      </c>
      <c r="T62" s="39" t="s">
        <v>302</v>
      </c>
      <c r="U62" s="39" t="s">
        <v>270</v>
      </c>
      <c r="V62" s="39" t="s">
        <v>270</v>
      </c>
      <c r="W62" s="39" t="s">
        <v>270</v>
      </c>
      <c r="X62" s="39" t="s">
        <v>270</v>
      </c>
      <c r="Y62" s="39" t="s">
        <v>270</v>
      </c>
      <c r="Z62" s="39" t="s">
        <v>270</v>
      </c>
      <c r="AA62" s="39" t="s">
        <v>270</v>
      </c>
      <c r="AB62" s="39" t="s">
        <v>270</v>
      </c>
      <c r="AC62" s="39" t="s">
        <v>270</v>
      </c>
      <c r="AD62" s="39" t="s">
        <v>270</v>
      </c>
      <c r="AE62" s="39" t="s">
        <v>270</v>
      </c>
      <c r="AF62" s="39" t="s">
        <v>270</v>
      </c>
      <c r="AG62" s="39" t="s">
        <v>270</v>
      </c>
      <c r="AH62" s="39" t="s">
        <v>269</v>
      </c>
      <c r="AI62" s="39" t="s">
        <v>270</v>
      </c>
      <c r="AJ62" s="39" t="s">
        <v>270</v>
      </c>
      <c r="AK62" s="39" t="s">
        <v>270</v>
      </c>
      <c r="AL62" s="66" t="s">
        <v>1432</v>
      </c>
    </row>
    <row r="63" spans="1:38" ht="140.25" hidden="1" x14ac:dyDescent="0.45">
      <c r="A63" s="61" t="s">
        <v>1777</v>
      </c>
      <c r="B63" s="59" t="s">
        <v>1778</v>
      </c>
      <c r="C63" s="63">
        <v>43970</v>
      </c>
      <c r="D63" s="63">
        <v>43972</v>
      </c>
      <c r="E63" s="57" t="s">
        <v>1779</v>
      </c>
      <c r="F63" s="134" t="str">
        <f>HYPERLINK(Table2[[#This Row],[URL-not hyperlinked]])</f>
        <v>https://equityhealthj.biomedcentral.com/articles/10.1186/s12939-020-01187-3</v>
      </c>
      <c r="G63" s="37" t="s">
        <v>1780</v>
      </c>
      <c r="H63" s="37" t="s">
        <v>116</v>
      </c>
      <c r="I63" s="37" t="s">
        <v>1781</v>
      </c>
      <c r="J63" s="39" t="s">
        <v>1782</v>
      </c>
      <c r="K63" s="39">
        <v>2020</v>
      </c>
      <c r="L63" s="39" t="s">
        <v>1541</v>
      </c>
      <c r="M63" s="39" t="s">
        <v>1783</v>
      </c>
      <c r="N63" s="39"/>
      <c r="O63" s="39" t="s">
        <v>270</v>
      </c>
      <c r="P63" s="39" t="s">
        <v>270</v>
      </c>
      <c r="Q63" s="39" t="s">
        <v>270</v>
      </c>
      <c r="R63" s="39" t="s">
        <v>269</v>
      </c>
      <c r="S63" s="39" t="s">
        <v>39</v>
      </c>
      <c r="T63" s="39" t="s">
        <v>302</v>
      </c>
      <c r="U63" s="39" t="s">
        <v>270</v>
      </c>
      <c r="V63" s="39" t="s">
        <v>270</v>
      </c>
      <c r="W63" s="39" t="s">
        <v>270</v>
      </c>
      <c r="X63" s="39" t="s">
        <v>270</v>
      </c>
      <c r="Y63" s="39" t="s">
        <v>270</v>
      </c>
      <c r="Z63" s="39" t="s">
        <v>270</v>
      </c>
      <c r="AA63" s="39" t="s">
        <v>270</v>
      </c>
      <c r="AB63" s="39" t="s">
        <v>270</v>
      </c>
      <c r="AC63" s="39" t="s">
        <v>270</v>
      </c>
      <c r="AD63" s="39" t="s">
        <v>270</v>
      </c>
      <c r="AE63" s="39" t="s">
        <v>270</v>
      </c>
      <c r="AF63" s="39" t="s">
        <v>270</v>
      </c>
      <c r="AG63" s="39" t="s">
        <v>270</v>
      </c>
      <c r="AH63" s="39" t="s">
        <v>269</v>
      </c>
      <c r="AI63" s="39" t="s">
        <v>270</v>
      </c>
      <c r="AJ63" s="39" t="s">
        <v>270</v>
      </c>
      <c r="AK63" s="39" t="s">
        <v>270</v>
      </c>
      <c r="AL63" s="66" t="s">
        <v>1432</v>
      </c>
    </row>
    <row r="64" spans="1:38" ht="409.5" hidden="1" x14ac:dyDescent="0.45">
      <c r="A64" s="64" t="s">
        <v>1784</v>
      </c>
      <c r="B64" s="59" t="s">
        <v>1785</v>
      </c>
      <c r="C64" s="65">
        <v>43970</v>
      </c>
      <c r="D64" s="65">
        <v>43972</v>
      </c>
      <c r="E64" s="57" t="s">
        <v>1786</v>
      </c>
      <c r="F64" s="134" t="str">
        <f>HYPERLINK(Table2[[#This Row],[URL-not hyperlinked]])</f>
        <v>https://www.tandfonline.com/doi/full/10.1080/14767058.2020.1763952</v>
      </c>
      <c r="G64" s="37" t="s">
        <v>1430</v>
      </c>
      <c r="H64" s="37" t="s">
        <v>116</v>
      </c>
      <c r="I64" s="37" t="s">
        <v>1787</v>
      </c>
      <c r="J64" s="39" t="s">
        <v>273</v>
      </c>
      <c r="K64" s="39">
        <v>2020</v>
      </c>
      <c r="L64" s="39" t="s">
        <v>1541</v>
      </c>
      <c r="M64" s="39" t="s">
        <v>1788</v>
      </c>
      <c r="N64" s="39"/>
      <c r="O64" s="39" t="s">
        <v>269</v>
      </c>
      <c r="P64" s="39" t="s">
        <v>270</v>
      </c>
      <c r="Q64" s="39" t="s">
        <v>269</v>
      </c>
      <c r="R64" s="39" t="s">
        <v>270</v>
      </c>
      <c r="S64" s="39" t="s">
        <v>39</v>
      </c>
      <c r="T64" s="39" t="s">
        <v>1789</v>
      </c>
      <c r="U64" s="39" t="s">
        <v>269</v>
      </c>
      <c r="V64" s="39" t="s">
        <v>270</v>
      </c>
      <c r="W64" s="39" t="s">
        <v>269</v>
      </c>
      <c r="X64" s="39" t="s">
        <v>269</v>
      </c>
      <c r="Y64" s="39" t="s">
        <v>270</v>
      </c>
      <c r="Z64" s="39" t="s">
        <v>270</v>
      </c>
      <c r="AA64" s="39" t="s">
        <v>270</v>
      </c>
      <c r="AB64" s="39" t="s">
        <v>270</v>
      </c>
      <c r="AC64" s="39" t="s">
        <v>270</v>
      </c>
      <c r="AD64" s="39" t="s">
        <v>270</v>
      </c>
      <c r="AE64" s="39" t="s">
        <v>269</v>
      </c>
      <c r="AF64" s="39" t="s">
        <v>270</v>
      </c>
      <c r="AG64" s="39" t="s">
        <v>270</v>
      </c>
      <c r="AH64" s="39" t="s">
        <v>270</v>
      </c>
      <c r="AI64" s="39" t="s">
        <v>270</v>
      </c>
      <c r="AJ64" s="39" t="s">
        <v>270</v>
      </c>
      <c r="AK64" s="39" t="s">
        <v>270</v>
      </c>
      <c r="AL64" s="66" t="s">
        <v>1432</v>
      </c>
    </row>
    <row r="65" spans="1:38" ht="409.5" hidden="1" x14ac:dyDescent="0.45">
      <c r="A65" s="61" t="s">
        <v>1790</v>
      </c>
      <c r="B65" s="62" t="s">
        <v>1791</v>
      </c>
      <c r="C65" s="63">
        <v>43970</v>
      </c>
      <c r="D65" s="63">
        <v>43972</v>
      </c>
      <c r="E65" s="37" t="s">
        <v>1792</v>
      </c>
      <c r="F65" s="134" t="str">
        <f>HYPERLINK(Table2[[#This Row],[URL-not hyperlinked]])</f>
        <v>https://www.tandfonline.com/doi/full/10.1080/14767058.2020.1763947?tab=permissions&amp;scroll=top</v>
      </c>
      <c r="G65" s="37" t="s">
        <v>190</v>
      </c>
      <c r="H65" s="37" t="s">
        <v>126</v>
      </c>
      <c r="I65" s="37" t="s">
        <v>1793</v>
      </c>
      <c r="J65" s="39" t="s">
        <v>273</v>
      </c>
      <c r="K65" s="39">
        <v>2020</v>
      </c>
      <c r="L65" s="39" t="s">
        <v>1541</v>
      </c>
      <c r="M65" s="39" t="s">
        <v>1794</v>
      </c>
      <c r="N65" s="39"/>
      <c r="O65" s="39" t="s">
        <v>270</v>
      </c>
      <c r="P65" s="39" t="s">
        <v>270</v>
      </c>
      <c r="Q65" s="39" t="s">
        <v>270</v>
      </c>
      <c r="R65" s="39" t="s">
        <v>269</v>
      </c>
      <c r="S65" s="39" t="s">
        <v>39</v>
      </c>
      <c r="T65" s="39" t="s">
        <v>1795</v>
      </c>
      <c r="U65" s="39" t="s">
        <v>270</v>
      </c>
      <c r="V65" s="39" t="s">
        <v>270</v>
      </c>
      <c r="W65" s="39" t="s">
        <v>270</v>
      </c>
      <c r="X65" s="39" t="s">
        <v>270</v>
      </c>
      <c r="Y65" s="39" t="s">
        <v>270</v>
      </c>
      <c r="Z65" s="39" t="s">
        <v>270</v>
      </c>
      <c r="AA65" s="39" t="s">
        <v>270</v>
      </c>
      <c r="AB65" s="39" t="s">
        <v>270</v>
      </c>
      <c r="AC65" s="39" t="s">
        <v>270</v>
      </c>
      <c r="AD65" s="39" t="s">
        <v>270</v>
      </c>
      <c r="AE65" s="39" t="s">
        <v>270</v>
      </c>
      <c r="AF65" s="39" t="s">
        <v>270</v>
      </c>
      <c r="AG65" s="39" t="s">
        <v>269</v>
      </c>
      <c r="AH65" s="39" t="s">
        <v>270</v>
      </c>
      <c r="AI65" s="39" t="s">
        <v>270</v>
      </c>
      <c r="AJ65" s="39" t="s">
        <v>270</v>
      </c>
      <c r="AK65" s="39" t="s">
        <v>270</v>
      </c>
      <c r="AL65" s="66" t="s">
        <v>1432</v>
      </c>
    </row>
    <row r="66" spans="1:38" ht="242.25" hidden="1" x14ac:dyDescent="0.45">
      <c r="A66" s="61" t="s">
        <v>1796</v>
      </c>
      <c r="B66" s="59" t="s">
        <v>1797</v>
      </c>
      <c r="C66" s="63">
        <v>43970</v>
      </c>
      <c r="D66" s="63">
        <v>43972</v>
      </c>
      <c r="E66" s="37" t="s">
        <v>1798</v>
      </c>
      <c r="F66" s="134" t="str">
        <f>HYPERLINK(Table2[[#This Row],[URL-not hyperlinked]])</f>
        <v>https://www.tandfonline.com/doi/full/10.1080/14767058.2020.1765333</v>
      </c>
      <c r="G66" s="37" t="s">
        <v>2507</v>
      </c>
      <c r="H66" s="37" t="s">
        <v>118</v>
      </c>
      <c r="I66" s="37" t="s">
        <v>1800</v>
      </c>
      <c r="J66" s="39" t="s">
        <v>273</v>
      </c>
      <c r="K66" s="39">
        <v>2020</v>
      </c>
      <c r="L66" s="39" t="s">
        <v>1541</v>
      </c>
      <c r="M66" s="39" t="s">
        <v>1801</v>
      </c>
      <c r="N66" s="39"/>
      <c r="O66" s="39" t="s">
        <v>270</v>
      </c>
      <c r="P66" s="39" t="s">
        <v>270</v>
      </c>
      <c r="Q66" s="39" t="s">
        <v>270</v>
      </c>
      <c r="R66" s="39" t="s">
        <v>269</v>
      </c>
      <c r="S66" s="39" t="s">
        <v>119</v>
      </c>
      <c r="T66" s="39" t="s">
        <v>302</v>
      </c>
      <c r="U66" s="39" t="s">
        <v>270</v>
      </c>
      <c r="V66" s="39" t="s">
        <v>270</v>
      </c>
      <c r="W66" s="39" t="s">
        <v>270</v>
      </c>
      <c r="X66" s="39" t="s">
        <v>270</v>
      </c>
      <c r="Y66" s="39" t="s">
        <v>270</v>
      </c>
      <c r="Z66" s="39" t="s">
        <v>270</v>
      </c>
      <c r="AA66" s="39" t="s">
        <v>270</v>
      </c>
      <c r="AB66" s="39" t="s">
        <v>270</v>
      </c>
      <c r="AC66" s="39" t="s">
        <v>270</v>
      </c>
      <c r="AD66" s="39" t="s">
        <v>270</v>
      </c>
      <c r="AE66" s="39" t="s">
        <v>270</v>
      </c>
      <c r="AF66" s="39" t="s">
        <v>270</v>
      </c>
      <c r="AG66" s="39" t="s">
        <v>269</v>
      </c>
      <c r="AH66" s="39" t="s">
        <v>270</v>
      </c>
      <c r="AI66" s="39" t="s">
        <v>1802</v>
      </c>
      <c r="AJ66" s="39" t="s">
        <v>270</v>
      </c>
      <c r="AK66" s="39" t="s">
        <v>270</v>
      </c>
      <c r="AL66" s="66" t="s">
        <v>1432</v>
      </c>
    </row>
    <row r="67" spans="1:38" ht="99.75" hidden="1" x14ac:dyDescent="0.45">
      <c r="A67" s="58" t="s">
        <v>2093</v>
      </c>
      <c r="B67" s="59" t="s">
        <v>2060</v>
      </c>
      <c r="C67" s="65">
        <v>43970</v>
      </c>
      <c r="D67" s="65">
        <v>43972</v>
      </c>
      <c r="E67" s="37" t="s">
        <v>2094</v>
      </c>
      <c r="F67" s="134" t="str">
        <f>HYPERLINK(Table2[[#This Row],[URL-not hyperlinked]])</f>
        <v>https://journals.lww.com/greenjournal/Citation/9000/Clinical_Implications_of_Universal_Severe_Acute.97343.aspx</v>
      </c>
      <c r="G67" s="37" t="s">
        <v>117</v>
      </c>
      <c r="H67" s="37" t="s">
        <v>118</v>
      </c>
      <c r="I67" s="37" t="s">
        <v>2095</v>
      </c>
      <c r="J67" s="39" t="s">
        <v>2096</v>
      </c>
      <c r="K67" s="39">
        <v>2020</v>
      </c>
      <c r="L67" s="39" t="s">
        <v>1541</v>
      </c>
      <c r="M67" s="39" t="s">
        <v>2097</v>
      </c>
      <c r="N67" s="39" t="s">
        <v>1423</v>
      </c>
      <c r="O67" s="39" t="s">
        <v>269</v>
      </c>
      <c r="P67" s="39" t="s">
        <v>270</v>
      </c>
      <c r="Q67" s="39" t="s">
        <v>270</v>
      </c>
      <c r="R67" s="39" t="s">
        <v>270</v>
      </c>
      <c r="S67" s="39" t="s">
        <v>119</v>
      </c>
      <c r="T67" s="39">
        <v>23</v>
      </c>
      <c r="U67" s="39" t="s">
        <v>269</v>
      </c>
      <c r="V67" s="39" t="s">
        <v>269</v>
      </c>
      <c r="W67" s="39" t="s">
        <v>270</v>
      </c>
      <c r="X67" s="39" t="s">
        <v>270</v>
      </c>
      <c r="Y67" s="39" t="s">
        <v>270</v>
      </c>
      <c r="Z67" s="39" t="s">
        <v>270</v>
      </c>
      <c r="AA67" s="39" t="s">
        <v>270</v>
      </c>
      <c r="AB67" s="39" t="s">
        <v>270</v>
      </c>
      <c r="AC67" s="39" t="s">
        <v>270</v>
      </c>
      <c r="AD67" s="39" t="s">
        <v>270</v>
      </c>
      <c r="AE67" s="39" t="s">
        <v>270</v>
      </c>
      <c r="AF67" s="39" t="s">
        <v>270</v>
      </c>
      <c r="AG67" s="39" t="s">
        <v>269</v>
      </c>
      <c r="AH67" s="39" t="s">
        <v>270</v>
      </c>
      <c r="AI67" s="39" t="s">
        <v>270</v>
      </c>
      <c r="AJ67" s="39" t="s">
        <v>270</v>
      </c>
      <c r="AK67" s="39" t="s">
        <v>270</v>
      </c>
      <c r="AL67" s="66" t="s">
        <v>1432</v>
      </c>
    </row>
    <row r="68" spans="1:38" ht="408" hidden="1" x14ac:dyDescent="0.45">
      <c r="A68" s="64" t="s">
        <v>2098</v>
      </c>
      <c r="B68" s="59" t="s">
        <v>2099</v>
      </c>
      <c r="C68" s="65">
        <v>43970</v>
      </c>
      <c r="D68" s="65">
        <v>43972</v>
      </c>
      <c r="E68" s="57" t="s">
        <v>2100</v>
      </c>
      <c r="F68" s="134" t="str">
        <f>HYPERLINK(Table2[[#This Row],[URL-not hyperlinked]])</f>
        <v>https://journals.lww.com/pedorthopaedics/Abstract/9000/Where_Have_All_the_Fractures_Gone__The.98338.aspx</v>
      </c>
      <c r="G68" s="37" t="s">
        <v>117</v>
      </c>
      <c r="H68" s="37" t="s">
        <v>118</v>
      </c>
      <c r="I68" s="37" t="s">
        <v>2101</v>
      </c>
      <c r="J68" s="39" t="s">
        <v>2102</v>
      </c>
      <c r="K68" s="39">
        <v>2020</v>
      </c>
      <c r="L68" s="39" t="s">
        <v>1541</v>
      </c>
      <c r="M68" s="39" t="s">
        <v>2103</v>
      </c>
      <c r="N68" s="39" t="s">
        <v>1423</v>
      </c>
      <c r="O68" s="39" t="s">
        <v>270</v>
      </c>
      <c r="P68" s="39" t="s">
        <v>270</v>
      </c>
      <c r="Q68" s="39" t="s">
        <v>270</v>
      </c>
      <c r="R68" s="39" t="s">
        <v>269</v>
      </c>
      <c r="S68" s="39" t="s">
        <v>119</v>
      </c>
      <c r="T68" s="39">
        <v>1745</v>
      </c>
      <c r="U68" s="39" t="s">
        <v>270</v>
      </c>
      <c r="V68" s="39" t="s">
        <v>270</v>
      </c>
      <c r="W68" s="39" t="s">
        <v>270</v>
      </c>
      <c r="X68" s="39" t="s">
        <v>270</v>
      </c>
      <c r="Y68" s="39" t="s">
        <v>270</v>
      </c>
      <c r="Z68" s="39" t="s">
        <v>270</v>
      </c>
      <c r="AA68" s="39" t="s">
        <v>270</v>
      </c>
      <c r="AB68" s="39" t="s">
        <v>270</v>
      </c>
      <c r="AC68" s="39" t="s">
        <v>270</v>
      </c>
      <c r="AD68" s="39" t="s">
        <v>270</v>
      </c>
      <c r="AE68" s="39" t="s">
        <v>270</v>
      </c>
      <c r="AF68" s="39" t="s">
        <v>270</v>
      </c>
      <c r="AG68" s="39" t="s">
        <v>270</v>
      </c>
      <c r="AH68" s="39" t="s">
        <v>269</v>
      </c>
      <c r="AI68" s="39" t="s">
        <v>270</v>
      </c>
      <c r="AJ68" s="39" t="s">
        <v>270</v>
      </c>
      <c r="AK68" s="39" t="s">
        <v>270</v>
      </c>
      <c r="AL68" s="66" t="s">
        <v>1432</v>
      </c>
    </row>
    <row r="69" spans="1:38" ht="153" hidden="1" x14ac:dyDescent="0.45">
      <c r="A69" s="64" t="s">
        <v>2104</v>
      </c>
      <c r="B69" s="59" t="s">
        <v>2105</v>
      </c>
      <c r="C69" s="65">
        <v>43971</v>
      </c>
      <c r="D69" s="65">
        <v>43972</v>
      </c>
      <c r="E69" s="57" t="s">
        <v>2106</v>
      </c>
      <c r="F69" s="134" t="str">
        <f>HYPERLINK(Table2[[#This Row],[URL-not hyperlinked]])</f>
        <v>https://www.degruyter.com/view/journals/jpme/ahead-of-print/article-10.1515-jpm-2020-0175/article-10.1515-jpm-2020-0175.xml</v>
      </c>
      <c r="G69" s="37" t="s">
        <v>117</v>
      </c>
      <c r="H69" s="37" t="s">
        <v>123</v>
      </c>
      <c r="I69" s="37" t="s">
        <v>2107</v>
      </c>
      <c r="J69" s="39" t="s">
        <v>287</v>
      </c>
      <c r="K69" s="39">
        <v>2020</v>
      </c>
      <c r="L69" s="39" t="s">
        <v>1541</v>
      </c>
      <c r="M69" s="39" t="s">
        <v>2108</v>
      </c>
      <c r="N69" s="39" t="s">
        <v>1423</v>
      </c>
      <c r="O69" s="39" t="s">
        <v>269</v>
      </c>
      <c r="P69" s="39" t="s">
        <v>270</v>
      </c>
      <c r="Q69" s="39" t="s">
        <v>270</v>
      </c>
      <c r="R69" s="39" t="s">
        <v>269</v>
      </c>
      <c r="S69" s="39" t="s">
        <v>119</v>
      </c>
      <c r="T69" s="39"/>
      <c r="U69" s="39" t="s">
        <v>270</v>
      </c>
      <c r="V69" s="39" t="s">
        <v>270</v>
      </c>
      <c r="W69" s="39" t="s">
        <v>270</v>
      </c>
      <c r="X69" s="39" t="s">
        <v>270</v>
      </c>
      <c r="Y69" s="39" t="s">
        <v>270</v>
      </c>
      <c r="Z69" s="39" t="s">
        <v>270</v>
      </c>
      <c r="AA69" s="39" t="s">
        <v>270</v>
      </c>
      <c r="AB69" s="39" t="s">
        <v>270</v>
      </c>
      <c r="AC69" s="39" t="s">
        <v>270</v>
      </c>
      <c r="AD69" s="39" t="s">
        <v>270</v>
      </c>
      <c r="AE69" s="39" t="s">
        <v>270</v>
      </c>
      <c r="AF69" s="39" t="s">
        <v>270</v>
      </c>
      <c r="AG69" s="39" t="s">
        <v>269</v>
      </c>
      <c r="AH69" s="39" t="s">
        <v>270</v>
      </c>
      <c r="AI69" s="39" t="s">
        <v>270</v>
      </c>
      <c r="AJ69" s="39" t="s">
        <v>270</v>
      </c>
      <c r="AK69" s="39" t="s">
        <v>270</v>
      </c>
      <c r="AL69" s="66" t="s">
        <v>1432</v>
      </c>
    </row>
    <row r="70" spans="1:38" ht="178.5" hidden="1" x14ac:dyDescent="0.45">
      <c r="A70" s="64" t="s">
        <v>2109</v>
      </c>
      <c r="B70" s="59" t="s">
        <v>2110</v>
      </c>
      <c r="C70" s="65">
        <v>43968</v>
      </c>
      <c r="D70" s="65">
        <v>43972</v>
      </c>
      <c r="E70" s="57" t="s">
        <v>2111</v>
      </c>
      <c r="F70" s="134" t="str">
        <f>HYPERLINK(Table2[[#This Row],[URL-not hyperlinked]])</f>
        <v>https://www.cureus.com/articles/32203-neonatal-coronavirus-2019-covid-19-infection-a-case-report-and-review-of-literature</v>
      </c>
      <c r="G70" s="37" t="s">
        <v>115</v>
      </c>
      <c r="H70" s="37" t="s">
        <v>116</v>
      </c>
      <c r="I70" s="37" t="s">
        <v>2113</v>
      </c>
      <c r="J70" s="39" t="s">
        <v>2114</v>
      </c>
      <c r="K70" s="39">
        <v>2020</v>
      </c>
      <c r="L70" s="39" t="s">
        <v>1541</v>
      </c>
      <c r="M70" s="39" t="s">
        <v>2115</v>
      </c>
      <c r="N70" s="39" t="s">
        <v>1423</v>
      </c>
      <c r="O70" s="39" t="s">
        <v>269</v>
      </c>
      <c r="P70" s="39" t="s">
        <v>270</v>
      </c>
      <c r="Q70" s="39" t="s">
        <v>269</v>
      </c>
      <c r="R70" s="39" t="s">
        <v>270</v>
      </c>
      <c r="S70" s="39" t="s">
        <v>114</v>
      </c>
      <c r="T70" s="39">
        <v>11</v>
      </c>
      <c r="U70" s="39" t="s">
        <v>269</v>
      </c>
      <c r="V70" s="39" t="s">
        <v>269</v>
      </c>
      <c r="W70" s="39" t="s">
        <v>269</v>
      </c>
      <c r="X70" s="39" t="s">
        <v>269</v>
      </c>
      <c r="Y70" s="39" t="s">
        <v>269</v>
      </c>
      <c r="Z70" s="39" t="s">
        <v>270</v>
      </c>
      <c r="AA70" s="39" t="s">
        <v>270</v>
      </c>
      <c r="AB70" s="39" t="s">
        <v>270</v>
      </c>
      <c r="AC70" s="39" t="s">
        <v>270</v>
      </c>
      <c r="AD70" s="39" t="s">
        <v>270</v>
      </c>
      <c r="AE70" s="39" t="s">
        <v>270</v>
      </c>
      <c r="AF70" s="39" t="s">
        <v>270</v>
      </c>
      <c r="AG70" s="39" t="s">
        <v>270</v>
      </c>
      <c r="AH70" s="39" t="s">
        <v>270</v>
      </c>
      <c r="AI70" s="39" t="s">
        <v>270</v>
      </c>
      <c r="AJ70" s="39" t="s">
        <v>270</v>
      </c>
      <c r="AK70" s="39" t="s">
        <v>270</v>
      </c>
      <c r="AL70" s="66" t="s">
        <v>1432</v>
      </c>
    </row>
    <row r="71" spans="1:38" ht="267.75" hidden="1" x14ac:dyDescent="0.45">
      <c r="A71" s="61" t="s">
        <v>2116</v>
      </c>
      <c r="B71" s="59" t="s">
        <v>2117</v>
      </c>
      <c r="C71" s="63">
        <v>43970</v>
      </c>
      <c r="D71" s="63">
        <v>43972</v>
      </c>
      <c r="E71" s="57" t="s">
        <v>2118</v>
      </c>
      <c r="F71" s="134" t="str">
        <f>HYPERLINK(Table2[[#This Row],[URL-not hyperlinked]])</f>
        <v>https://onlinelibrary.wiley.com/doi/abs/10.1111/apa.15371</v>
      </c>
      <c r="G71" s="37" t="s">
        <v>115</v>
      </c>
      <c r="H71" s="37" t="s">
        <v>116</v>
      </c>
      <c r="I71" s="37" t="s">
        <v>2119</v>
      </c>
      <c r="J71" s="39" t="s">
        <v>310</v>
      </c>
      <c r="K71" s="39">
        <v>2020</v>
      </c>
      <c r="L71" s="39" t="s">
        <v>1541</v>
      </c>
      <c r="M71" s="39" t="s">
        <v>2120</v>
      </c>
      <c r="N71" s="39" t="s">
        <v>1423</v>
      </c>
      <c r="O71" s="39" t="s">
        <v>270</v>
      </c>
      <c r="P71" s="39" t="s">
        <v>269</v>
      </c>
      <c r="Q71" s="39" t="s">
        <v>270</v>
      </c>
      <c r="R71" s="39" t="s">
        <v>270</v>
      </c>
      <c r="S71" s="39" t="s">
        <v>114</v>
      </c>
      <c r="T71" s="39"/>
      <c r="U71" s="39" t="s">
        <v>270</v>
      </c>
      <c r="V71" s="39" t="s">
        <v>270</v>
      </c>
      <c r="W71" s="39" t="s">
        <v>270</v>
      </c>
      <c r="X71" s="39" t="s">
        <v>270</v>
      </c>
      <c r="Y71" s="39" t="s">
        <v>270</v>
      </c>
      <c r="Z71" s="39" t="s">
        <v>269</v>
      </c>
      <c r="AA71" s="39" t="s">
        <v>269</v>
      </c>
      <c r="AB71" s="39" t="s">
        <v>269</v>
      </c>
      <c r="AC71" s="39" t="s">
        <v>270</v>
      </c>
      <c r="AD71" s="39" t="s">
        <v>269</v>
      </c>
      <c r="AE71" s="39" t="s">
        <v>270</v>
      </c>
      <c r="AF71" s="39" t="s">
        <v>270</v>
      </c>
      <c r="AG71" s="39" t="s">
        <v>270</v>
      </c>
      <c r="AH71" s="39" t="s">
        <v>270</v>
      </c>
      <c r="AI71" s="39" t="s">
        <v>270</v>
      </c>
      <c r="AJ71" s="39" t="s">
        <v>270</v>
      </c>
      <c r="AK71" s="39" t="s">
        <v>270</v>
      </c>
      <c r="AL71" s="66" t="s">
        <v>1432</v>
      </c>
    </row>
    <row r="72" spans="1:38" ht="409.5" hidden="1" x14ac:dyDescent="0.45">
      <c r="A72" s="58" t="s">
        <v>2121</v>
      </c>
      <c r="B72" s="38" t="s">
        <v>2122</v>
      </c>
      <c r="C72" s="65">
        <v>43970</v>
      </c>
      <c r="D72" s="65">
        <v>43972</v>
      </c>
      <c r="E72" s="37" t="s">
        <v>2123</v>
      </c>
      <c r="F72" s="134" t="str">
        <f>HYPERLINK(Table2[[#This Row],[URL-not hyperlinked]])</f>
        <v>https://www.medrxiv.org/content/10.1101/2020.05.02.20088484v1.full.pdf</v>
      </c>
      <c r="G72" s="37" t="s">
        <v>115</v>
      </c>
      <c r="H72" s="37" t="s">
        <v>116</v>
      </c>
      <c r="I72" s="37" t="s">
        <v>2124</v>
      </c>
      <c r="J72" s="39" t="s">
        <v>1569</v>
      </c>
      <c r="K72" s="39">
        <v>2020</v>
      </c>
      <c r="L72" s="39" t="s">
        <v>1541</v>
      </c>
      <c r="M72" s="39" t="s">
        <v>2125</v>
      </c>
      <c r="N72" s="39" t="s">
        <v>1423</v>
      </c>
      <c r="O72" s="39" t="s">
        <v>269</v>
      </c>
      <c r="P72" s="39" t="s">
        <v>269</v>
      </c>
      <c r="Q72" s="39" t="s">
        <v>269</v>
      </c>
      <c r="R72" s="39" t="s">
        <v>269</v>
      </c>
      <c r="S72" s="39" t="s">
        <v>114</v>
      </c>
      <c r="T72" s="39">
        <v>266</v>
      </c>
      <c r="U72" s="39" t="s">
        <v>269</v>
      </c>
      <c r="V72" s="39" t="s">
        <v>269</v>
      </c>
      <c r="W72" s="39" t="s">
        <v>270</v>
      </c>
      <c r="X72" s="39" t="s">
        <v>269</v>
      </c>
      <c r="Y72" s="39" t="s">
        <v>269</v>
      </c>
      <c r="Z72" s="39" t="s">
        <v>269</v>
      </c>
      <c r="AA72" s="39" t="s">
        <v>269</v>
      </c>
      <c r="AB72" s="39" t="s">
        <v>269</v>
      </c>
      <c r="AC72" s="39" t="s">
        <v>270</v>
      </c>
      <c r="AD72" s="39" t="s">
        <v>269</v>
      </c>
      <c r="AE72" s="39" t="s">
        <v>270</v>
      </c>
      <c r="AF72" s="39" t="s">
        <v>269</v>
      </c>
      <c r="AG72" s="39" t="s">
        <v>269</v>
      </c>
      <c r="AH72" s="39" t="s">
        <v>269</v>
      </c>
      <c r="AI72" s="39" t="s">
        <v>270</v>
      </c>
      <c r="AJ72" s="39" t="s">
        <v>270</v>
      </c>
      <c r="AK72" s="39" t="s">
        <v>270</v>
      </c>
      <c r="AL72" s="66" t="s">
        <v>1432</v>
      </c>
    </row>
    <row r="73" spans="1:38" ht="67.5" hidden="1" x14ac:dyDescent="0.45">
      <c r="A73" s="64" t="s">
        <v>2126</v>
      </c>
      <c r="B73" s="59" t="s">
        <v>2127</v>
      </c>
      <c r="C73" s="65">
        <v>43970</v>
      </c>
      <c r="D73" s="65">
        <v>43972</v>
      </c>
      <c r="E73" s="57" t="s">
        <v>2128</v>
      </c>
      <c r="F73" s="134" t="str">
        <f>HYPERLINK(Table2[[#This Row],[URL-not hyperlinked]])</f>
        <v>https://intjem.biomedcentral.com/articles/10.1186/s12245-020-00285-x</v>
      </c>
      <c r="G73" s="37" t="s">
        <v>303</v>
      </c>
      <c r="H73" s="37" t="s">
        <v>118</v>
      </c>
      <c r="I73" s="37" t="s">
        <v>2130</v>
      </c>
      <c r="J73" s="39" t="s">
        <v>2131</v>
      </c>
      <c r="K73" s="39">
        <v>2020</v>
      </c>
      <c r="L73" s="39" t="s">
        <v>1541</v>
      </c>
      <c r="M73" s="39" t="s">
        <v>2132</v>
      </c>
      <c r="N73" s="39" t="s">
        <v>1423</v>
      </c>
      <c r="O73" s="39" t="s">
        <v>270</v>
      </c>
      <c r="P73" s="39" t="s">
        <v>270</v>
      </c>
      <c r="Q73" s="39" t="s">
        <v>270</v>
      </c>
      <c r="R73" s="39" t="s">
        <v>269</v>
      </c>
      <c r="S73" s="39" t="s">
        <v>39</v>
      </c>
      <c r="T73" s="39"/>
      <c r="U73" s="39" t="s">
        <v>270</v>
      </c>
      <c r="V73" s="39" t="s">
        <v>270</v>
      </c>
      <c r="W73" s="39" t="s">
        <v>270</v>
      </c>
      <c r="X73" s="39" t="s">
        <v>270</v>
      </c>
      <c r="Y73" s="39" t="s">
        <v>270</v>
      </c>
      <c r="Z73" s="39" t="s">
        <v>270</v>
      </c>
      <c r="AA73" s="39" t="s">
        <v>270</v>
      </c>
      <c r="AB73" s="39" t="s">
        <v>270</v>
      </c>
      <c r="AC73" s="39" t="s">
        <v>270</v>
      </c>
      <c r="AD73" s="39" t="s">
        <v>270</v>
      </c>
      <c r="AE73" s="39" t="s">
        <v>270</v>
      </c>
      <c r="AF73" s="39" t="s">
        <v>270</v>
      </c>
      <c r="AG73" s="39" t="s">
        <v>270</v>
      </c>
      <c r="AH73" s="39" t="s">
        <v>269</v>
      </c>
      <c r="AI73" s="39" t="s">
        <v>270</v>
      </c>
      <c r="AJ73" s="39" t="s">
        <v>270</v>
      </c>
      <c r="AK73" s="39" t="s">
        <v>270</v>
      </c>
      <c r="AL73" s="66" t="s">
        <v>1432</v>
      </c>
    </row>
    <row r="74" spans="1:38" ht="42.75" hidden="1" x14ac:dyDescent="0.45">
      <c r="A74" s="61" t="s">
        <v>2133</v>
      </c>
      <c r="B74" s="62" t="s">
        <v>2060</v>
      </c>
      <c r="C74" s="63">
        <v>43970</v>
      </c>
      <c r="D74" s="65">
        <v>43972</v>
      </c>
      <c r="E74" s="57" t="s">
        <v>2134</v>
      </c>
      <c r="F74" s="134" t="str">
        <f>HYPERLINK(Table2[[#This Row],[URL-not hyperlinked]])</f>
        <v>https://www.liebertpub.com/doi/10.1089/chi.2020.0121</v>
      </c>
      <c r="G74" s="37" t="s">
        <v>1161</v>
      </c>
      <c r="H74" s="37" t="s">
        <v>123</v>
      </c>
      <c r="I74" s="37" t="s">
        <v>2135</v>
      </c>
      <c r="J74" s="39" t="s">
        <v>2136</v>
      </c>
      <c r="K74" s="39">
        <v>2020</v>
      </c>
      <c r="L74" s="39" t="s">
        <v>1541</v>
      </c>
      <c r="M74" s="39" t="s">
        <v>2137</v>
      </c>
      <c r="N74" s="39" t="s">
        <v>1423</v>
      </c>
      <c r="O74" s="39" t="s">
        <v>270</v>
      </c>
      <c r="P74" s="39" t="s">
        <v>270</v>
      </c>
      <c r="Q74" s="39" t="s">
        <v>270</v>
      </c>
      <c r="R74" s="39" t="s">
        <v>269</v>
      </c>
      <c r="S74" s="39" t="s">
        <v>39</v>
      </c>
      <c r="T74" s="39"/>
      <c r="U74" s="39" t="s">
        <v>270</v>
      </c>
      <c r="V74" s="39" t="s">
        <v>270</v>
      </c>
      <c r="W74" s="39" t="s">
        <v>270</v>
      </c>
      <c r="X74" s="39" t="s">
        <v>270</v>
      </c>
      <c r="Y74" s="39" t="s">
        <v>270</v>
      </c>
      <c r="Z74" s="39" t="s">
        <v>270</v>
      </c>
      <c r="AA74" s="39" t="s">
        <v>270</v>
      </c>
      <c r="AB74" s="39" t="s">
        <v>270</v>
      </c>
      <c r="AC74" s="39" t="s">
        <v>270</v>
      </c>
      <c r="AD74" s="39" t="s">
        <v>270</v>
      </c>
      <c r="AE74" s="39" t="s">
        <v>270</v>
      </c>
      <c r="AF74" s="39" t="s">
        <v>270</v>
      </c>
      <c r="AG74" s="39" t="s">
        <v>270</v>
      </c>
      <c r="AH74" s="39" t="s">
        <v>269</v>
      </c>
      <c r="AI74" s="39" t="s">
        <v>270</v>
      </c>
      <c r="AJ74" s="39" t="s">
        <v>270</v>
      </c>
      <c r="AK74" s="39" t="s">
        <v>270</v>
      </c>
      <c r="AL74" s="66" t="s">
        <v>1432</v>
      </c>
    </row>
    <row r="75" spans="1:38" ht="76.5" hidden="1" x14ac:dyDescent="0.45">
      <c r="A75" s="64" t="s">
        <v>2214</v>
      </c>
      <c r="B75" s="59" t="s">
        <v>2215</v>
      </c>
      <c r="C75" s="65">
        <v>43952</v>
      </c>
      <c r="D75" s="65">
        <v>43972</v>
      </c>
      <c r="E75" s="57" t="s">
        <v>2216</v>
      </c>
      <c r="F75" s="134" t="str">
        <f>HYPERLINK(Table2[[#This Row],[URL-not hyperlinked]])</f>
        <v>https://pubmed.ncbi.nlm.nih.gov/32431118/</v>
      </c>
      <c r="G75" s="37" t="s">
        <v>303</v>
      </c>
      <c r="H75" s="37" t="s">
        <v>116</v>
      </c>
      <c r="I75" s="37" t="s">
        <v>2217</v>
      </c>
      <c r="J75" s="39" t="s">
        <v>2218</v>
      </c>
      <c r="K75" s="39">
        <v>2020</v>
      </c>
      <c r="L75" s="39" t="s">
        <v>1541</v>
      </c>
      <c r="M75" s="39"/>
      <c r="N75" s="39" t="s">
        <v>2219</v>
      </c>
      <c r="O75" s="39" t="s">
        <v>270</v>
      </c>
      <c r="P75" s="39" t="s">
        <v>269</v>
      </c>
      <c r="Q75" s="39" t="s">
        <v>270</v>
      </c>
      <c r="R75" s="39" t="s">
        <v>270</v>
      </c>
      <c r="S75" s="39" t="s">
        <v>119</v>
      </c>
      <c r="T75" s="39" t="s">
        <v>270</v>
      </c>
      <c r="U75" s="39" t="s">
        <v>270</v>
      </c>
      <c r="V75" s="39" t="s">
        <v>270</v>
      </c>
      <c r="W75" s="39" t="s">
        <v>270</v>
      </c>
      <c r="X75" s="39" t="s">
        <v>270</v>
      </c>
      <c r="Y75" s="39" t="s">
        <v>270</v>
      </c>
      <c r="Z75" s="39" t="s">
        <v>270</v>
      </c>
      <c r="AA75" s="39" t="s">
        <v>270</v>
      </c>
      <c r="AB75" s="39" t="s">
        <v>270</v>
      </c>
      <c r="AC75" s="39" t="s">
        <v>270</v>
      </c>
      <c r="AD75" s="39" t="s">
        <v>270</v>
      </c>
      <c r="AE75" s="39" t="s">
        <v>270</v>
      </c>
      <c r="AF75" s="39" t="s">
        <v>270</v>
      </c>
      <c r="AG75" s="39" t="s">
        <v>270</v>
      </c>
      <c r="AH75" s="39" t="s">
        <v>270</v>
      </c>
      <c r="AI75" s="39" t="s">
        <v>270</v>
      </c>
      <c r="AJ75" s="39" t="s">
        <v>270</v>
      </c>
      <c r="AK75" s="39" t="s">
        <v>270</v>
      </c>
      <c r="AL75" s="66" t="s">
        <v>1432</v>
      </c>
    </row>
    <row r="76" spans="1:38" ht="255" hidden="1" x14ac:dyDescent="0.45">
      <c r="A76" s="61" t="s">
        <v>2355</v>
      </c>
      <c r="B76" s="62" t="s">
        <v>2356</v>
      </c>
      <c r="C76" s="63">
        <v>43970</v>
      </c>
      <c r="D76" s="63">
        <v>43972</v>
      </c>
      <c r="E76" s="57" t="s">
        <v>2357</v>
      </c>
      <c r="F76" s="134" t="str">
        <f>HYPERLINK(Table2[[#This Row],[URL-not hyperlinked]])</f>
        <v>https://doi.org/10.1097/aog.0000000000003979</v>
      </c>
      <c r="G76" s="37" t="s">
        <v>120</v>
      </c>
      <c r="H76" s="37" t="s">
        <v>118</v>
      </c>
      <c r="I76" s="37" t="s">
        <v>2358</v>
      </c>
      <c r="J76" s="39" t="s">
        <v>2096</v>
      </c>
      <c r="K76" s="39">
        <v>2020</v>
      </c>
      <c r="L76" s="39" t="s">
        <v>1541</v>
      </c>
      <c r="M76" s="39" t="s">
        <v>2359</v>
      </c>
      <c r="N76" s="39"/>
      <c r="O76" s="39" t="s">
        <v>269</v>
      </c>
      <c r="P76" s="39" t="s">
        <v>270</v>
      </c>
      <c r="Q76" s="39" t="s">
        <v>270</v>
      </c>
      <c r="R76" s="39" t="s">
        <v>270</v>
      </c>
      <c r="S76" s="39" t="s">
        <v>119</v>
      </c>
      <c r="T76" s="39">
        <v>77</v>
      </c>
      <c r="U76" s="39" t="s">
        <v>269</v>
      </c>
      <c r="V76" s="39" t="s">
        <v>270</v>
      </c>
      <c r="W76" s="39" t="s">
        <v>269</v>
      </c>
      <c r="X76" s="39" t="s">
        <v>269</v>
      </c>
      <c r="Y76" s="39" t="s">
        <v>269</v>
      </c>
      <c r="Z76" s="39" t="s">
        <v>270</v>
      </c>
      <c r="AA76" s="39" t="s">
        <v>270</v>
      </c>
      <c r="AB76" s="39" t="s">
        <v>270</v>
      </c>
      <c r="AC76" s="39" t="s">
        <v>270</v>
      </c>
      <c r="AD76" s="39" t="s">
        <v>270</v>
      </c>
      <c r="AE76" s="39" t="s">
        <v>270</v>
      </c>
      <c r="AF76" s="39" t="s">
        <v>270</v>
      </c>
      <c r="AG76" s="39" t="s">
        <v>270</v>
      </c>
      <c r="AH76" s="39" t="s">
        <v>270</v>
      </c>
      <c r="AI76" s="39" t="s">
        <v>270</v>
      </c>
      <c r="AJ76" s="39" t="s">
        <v>270</v>
      </c>
      <c r="AK76" s="39" t="s">
        <v>270</v>
      </c>
      <c r="AL76" s="66" t="s">
        <v>1432</v>
      </c>
    </row>
    <row r="77" spans="1:38" ht="42.75" hidden="1" x14ac:dyDescent="0.45">
      <c r="A77" s="61" t="s">
        <v>2360</v>
      </c>
      <c r="B77" s="62" t="s">
        <v>272</v>
      </c>
      <c r="C77" s="63">
        <v>43971</v>
      </c>
      <c r="D77" s="63">
        <v>43972</v>
      </c>
      <c r="E77" s="57" t="s">
        <v>2361</v>
      </c>
      <c r="F77" s="134" t="str">
        <f>HYPERLINK(Table2[[#This Row],[URL-not hyperlinked]])</f>
        <v>https://doi.org/10.1097/pcc.0000000000002433</v>
      </c>
      <c r="G77" s="37" t="s">
        <v>189</v>
      </c>
      <c r="H77" s="37" t="s">
        <v>123</v>
      </c>
      <c r="I77" s="37" t="s">
        <v>2362</v>
      </c>
      <c r="J77" s="39" t="s">
        <v>271</v>
      </c>
      <c r="K77" s="39">
        <v>2020</v>
      </c>
      <c r="L77" s="39" t="s">
        <v>1541</v>
      </c>
      <c r="M77" s="39" t="s">
        <v>2363</v>
      </c>
      <c r="N77" s="39"/>
      <c r="O77" s="39" t="s">
        <v>270</v>
      </c>
      <c r="P77" s="39" t="s">
        <v>270</v>
      </c>
      <c r="Q77" s="39" t="s">
        <v>270</v>
      </c>
      <c r="R77" s="39" t="s">
        <v>269</v>
      </c>
      <c r="S77" s="39" t="s">
        <v>119</v>
      </c>
      <c r="T77" s="39" t="s">
        <v>270</v>
      </c>
      <c r="U77" s="39" t="s">
        <v>270</v>
      </c>
      <c r="V77" s="39" t="s">
        <v>270</v>
      </c>
      <c r="W77" s="39" t="s">
        <v>270</v>
      </c>
      <c r="X77" s="39" t="s">
        <v>270</v>
      </c>
      <c r="Y77" s="39" t="s">
        <v>270</v>
      </c>
      <c r="Z77" s="39" t="s">
        <v>270</v>
      </c>
      <c r="AA77" s="39" t="s">
        <v>270</v>
      </c>
      <c r="AB77" s="39" t="s">
        <v>270</v>
      </c>
      <c r="AC77" s="39" t="s">
        <v>270</v>
      </c>
      <c r="AD77" s="39" t="s">
        <v>270</v>
      </c>
      <c r="AE77" s="39" t="s">
        <v>270</v>
      </c>
      <c r="AF77" s="39" t="s">
        <v>270</v>
      </c>
      <c r="AG77" s="39" t="s">
        <v>270</v>
      </c>
      <c r="AH77" s="39" t="s">
        <v>270</v>
      </c>
      <c r="AI77" s="39" t="s">
        <v>270</v>
      </c>
      <c r="AJ77" s="39" t="s">
        <v>270</v>
      </c>
      <c r="AK77" s="39" t="s">
        <v>270</v>
      </c>
      <c r="AL77" s="66" t="s">
        <v>1432</v>
      </c>
    </row>
    <row r="78" spans="1:38" ht="165.75" x14ac:dyDescent="0.45">
      <c r="A78" s="61" t="s">
        <v>2364</v>
      </c>
      <c r="B78" s="62" t="s">
        <v>2365</v>
      </c>
      <c r="C78" s="63">
        <v>43969</v>
      </c>
      <c r="D78" s="63">
        <v>43972</v>
      </c>
      <c r="E78" s="57" t="s">
        <v>2366</v>
      </c>
      <c r="F78" s="134" t="str">
        <f>HYPERLINK(Table2[[#This Row],[URL-not hyperlinked]])</f>
        <v>https://doi.org/10.1097/inf.0000000000002752</v>
      </c>
      <c r="G78" s="37" t="s">
        <v>121</v>
      </c>
      <c r="H78" s="37" t="s">
        <v>116</v>
      </c>
      <c r="I78" s="37" t="s">
        <v>2367</v>
      </c>
      <c r="J78" s="39" t="s">
        <v>285</v>
      </c>
      <c r="K78" s="39">
        <v>2020</v>
      </c>
      <c r="L78" s="39" t="s">
        <v>1541</v>
      </c>
      <c r="M78" s="39" t="s">
        <v>2368</v>
      </c>
      <c r="N78" s="39"/>
      <c r="O78" s="39" t="s">
        <v>270</v>
      </c>
      <c r="P78" s="39" t="s">
        <v>269</v>
      </c>
      <c r="Q78" s="39" t="s">
        <v>270</v>
      </c>
      <c r="R78" s="39" t="s">
        <v>270</v>
      </c>
      <c r="S78" s="39" t="s">
        <v>39</v>
      </c>
      <c r="T78" s="39" t="s">
        <v>270</v>
      </c>
      <c r="U78" s="39" t="s">
        <v>270</v>
      </c>
      <c r="V78" s="39" t="s">
        <v>270</v>
      </c>
      <c r="W78" s="39" t="s">
        <v>270</v>
      </c>
      <c r="X78" s="39" t="s">
        <v>270</v>
      </c>
      <c r="Y78" s="39" t="s">
        <v>270</v>
      </c>
      <c r="Z78" s="39" t="s">
        <v>270</v>
      </c>
      <c r="AA78" s="39" t="s">
        <v>270</v>
      </c>
      <c r="AB78" s="39" t="s">
        <v>270</v>
      </c>
      <c r="AC78" s="39" t="s">
        <v>270</v>
      </c>
      <c r="AD78" s="39" t="s">
        <v>270</v>
      </c>
      <c r="AE78" s="39" t="s">
        <v>270</v>
      </c>
      <c r="AF78" s="39" t="s">
        <v>270</v>
      </c>
      <c r="AG78" s="39" t="s">
        <v>270</v>
      </c>
      <c r="AH78" s="39" t="s">
        <v>270</v>
      </c>
      <c r="AI78" s="39" t="s">
        <v>270</v>
      </c>
      <c r="AJ78" s="39" t="s">
        <v>270</v>
      </c>
      <c r="AK78" s="39" t="s">
        <v>270</v>
      </c>
      <c r="AL78" s="66" t="s">
        <v>1432</v>
      </c>
    </row>
    <row r="79" spans="1:38" ht="54" hidden="1" x14ac:dyDescent="0.45">
      <c r="A79" s="61" t="s">
        <v>2369</v>
      </c>
      <c r="B79" s="62" t="s">
        <v>272</v>
      </c>
      <c r="C79" s="63">
        <v>43969</v>
      </c>
      <c r="D79" s="63">
        <v>43972</v>
      </c>
      <c r="E79" s="57" t="s">
        <v>2370</v>
      </c>
      <c r="F79" s="134" t="str">
        <f>HYPERLINK(Table2[[#This Row],[URL-not hyperlinked]])</f>
        <v>https://doi.org/10.1097/dbp.0000000000000825</v>
      </c>
      <c r="G79" s="37" t="s">
        <v>164</v>
      </c>
      <c r="H79" s="37" t="s">
        <v>123</v>
      </c>
      <c r="I79" s="37" t="s">
        <v>2371</v>
      </c>
      <c r="J79" s="39" t="s">
        <v>2372</v>
      </c>
      <c r="K79" s="39">
        <v>2020</v>
      </c>
      <c r="L79" s="39" t="s">
        <v>1541</v>
      </c>
      <c r="M79" s="39" t="s">
        <v>2373</v>
      </c>
      <c r="N79" s="39"/>
      <c r="O79" s="39" t="s">
        <v>270</v>
      </c>
      <c r="P79" s="39" t="s">
        <v>269</v>
      </c>
      <c r="Q79" s="39" t="s">
        <v>270</v>
      </c>
      <c r="R79" s="39" t="s">
        <v>270</v>
      </c>
      <c r="S79" s="39" t="s">
        <v>119</v>
      </c>
      <c r="T79" s="39" t="s">
        <v>270</v>
      </c>
      <c r="U79" s="39" t="s">
        <v>270</v>
      </c>
      <c r="V79" s="39" t="s">
        <v>270</v>
      </c>
      <c r="W79" s="39" t="s">
        <v>270</v>
      </c>
      <c r="X79" s="39" t="s">
        <v>270</v>
      </c>
      <c r="Y79" s="39" t="s">
        <v>270</v>
      </c>
      <c r="Z79" s="39" t="s">
        <v>270</v>
      </c>
      <c r="AA79" s="39" t="s">
        <v>270</v>
      </c>
      <c r="AB79" s="39" t="s">
        <v>270</v>
      </c>
      <c r="AC79" s="39" t="s">
        <v>270</v>
      </c>
      <c r="AD79" s="39" t="s">
        <v>270</v>
      </c>
      <c r="AE79" s="39" t="s">
        <v>270</v>
      </c>
      <c r="AF79" s="39" t="s">
        <v>270</v>
      </c>
      <c r="AG79" s="39" t="s">
        <v>270</v>
      </c>
      <c r="AH79" s="39" t="s">
        <v>270</v>
      </c>
      <c r="AI79" s="39" t="s">
        <v>270</v>
      </c>
      <c r="AJ79" s="39" t="s">
        <v>270</v>
      </c>
      <c r="AK79" s="39" t="s">
        <v>270</v>
      </c>
      <c r="AL79" s="66" t="s">
        <v>1432</v>
      </c>
    </row>
    <row r="80" spans="1:38" ht="42.75" hidden="1" x14ac:dyDescent="0.45">
      <c r="A80" s="61" t="s">
        <v>2374</v>
      </c>
      <c r="B80" s="62" t="s">
        <v>272</v>
      </c>
      <c r="C80" s="63">
        <v>43971</v>
      </c>
      <c r="D80" s="63">
        <v>43972</v>
      </c>
      <c r="E80" s="57" t="s">
        <v>2375</v>
      </c>
      <c r="F80" s="134" t="str">
        <f>HYPERLINK(Table2[[#This Row],[URL-not hyperlinked]])</f>
        <v>https://doi.org/10.1001/jama.2020.8946</v>
      </c>
      <c r="G80" s="37" t="s">
        <v>122</v>
      </c>
      <c r="H80" s="37" t="s">
        <v>123</v>
      </c>
      <c r="I80" s="37" t="s">
        <v>2376</v>
      </c>
      <c r="J80" s="39" t="s">
        <v>1428</v>
      </c>
      <c r="K80" s="39">
        <v>2020</v>
      </c>
      <c r="L80" s="39" t="s">
        <v>1541</v>
      </c>
      <c r="M80" s="39" t="s">
        <v>2377</v>
      </c>
      <c r="N80" s="39"/>
      <c r="O80" s="39" t="s">
        <v>270</v>
      </c>
      <c r="P80" s="39" t="s">
        <v>269</v>
      </c>
      <c r="Q80" s="39" t="s">
        <v>270</v>
      </c>
      <c r="R80" s="39" t="s">
        <v>270</v>
      </c>
      <c r="S80" s="39" t="s">
        <v>114</v>
      </c>
      <c r="T80" s="39" t="s">
        <v>270</v>
      </c>
      <c r="U80" s="39" t="s">
        <v>270</v>
      </c>
      <c r="V80" s="39" t="s">
        <v>270</v>
      </c>
      <c r="W80" s="39" t="s">
        <v>270</v>
      </c>
      <c r="X80" s="39" t="s">
        <v>270</v>
      </c>
      <c r="Y80" s="39" t="s">
        <v>270</v>
      </c>
      <c r="Z80" s="39" t="s">
        <v>270</v>
      </c>
      <c r="AA80" s="39" t="s">
        <v>270</v>
      </c>
      <c r="AB80" s="39" t="s">
        <v>270</v>
      </c>
      <c r="AC80" s="39" t="s">
        <v>270</v>
      </c>
      <c r="AD80" s="39" t="s">
        <v>270</v>
      </c>
      <c r="AE80" s="39" t="s">
        <v>270</v>
      </c>
      <c r="AF80" s="39" t="s">
        <v>270</v>
      </c>
      <c r="AG80" s="39" t="s">
        <v>270</v>
      </c>
      <c r="AH80" s="39" t="s">
        <v>270</v>
      </c>
      <c r="AI80" s="39" t="s">
        <v>270</v>
      </c>
      <c r="AJ80" s="39" t="s">
        <v>270</v>
      </c>
      <c r="AK80" s="39" t="s">
        <v>270</v>
      </c>
      <c r="AL80" s="66" t="s">
        <v>1432</v>
      </c>
    </row>
    <row r="81" spans="1:38" ht="67.5" hidden="1" x14ac:dyDescent="0.45">
      <c r="A81" s="61" t="s">
        <v>2378</v>
      </c>
      <c r="B81" s="62" t="s">
        <v>2379</v>
      </c>
      <c r="C81" s="63">
        <v>43952</v>
      </c>
      <c r="D81" s="63">
        <v>43972</v>
      </c>
      <c r="E81" s="57" t="s">
        <v>2380</v>
      </c>
      <c r="F81" s="134" t="str">
        <f>HYPERLINK(Table2[[#This Row],[URL-not hyperlinked]])</f>
        <v>https://doi.org/10.2807/1560-7917.es.2020.25.19.2000848</v>
      </c>
      <c r="G81" s="37" t="s">
        <v>188</v>
      </c>
      <c r="H81" s="37" t="s">
        <v>113</v>
      </c>
      <c r="I81" s="37" t="s">
        <v>2381</v>
      </c>
      <c r="J81" s="39" t="s">
        <v>1431</v>
      </c>
      <c r="K81" s="39">
        <v>2020</v>
      </c>
      <c r="L81" s="39" t="s">
        <v>1541</v>
      </c>
      <c r="M81" s="39" t="s">
        <v>2382</v>
      </c>
      <c r="N81" s="39"/>
      <c r="O81" s="39" t="s">
        <v>270</v>
      </c>
      <c r="P81" s="39" t="s">
        <v>269</v>
      </c>
      <c r="Q81" s="39" t="s">
        <v>270</v>
      </c>
      <c r="R81" s="39" t="s">
        <v>269</v>
      </c>
      <c r="S81" s="39" t="s">
        <v>119</v>
      </c>
      <c r="T81" s="39" t="s">
        <v>270</v>
      </c>
      <c r="U81" s="39" t="s">
        <v>270</v>
      </c>
      <c r="V81" s="39" t="s">
        <v>270</v>
      </c>
      <c r="W81" s="39" t="s">
        <v>270</v>
      </c>
      <c r="X81" s="39" t="s">
        <v>270</v>
      </c>
      <c r="Y81" s="39" t="s">
        <v>270</v>
      </c>
      <c r="Z81" s="39" t="s">
        <v>270</v>
      </c>
      <c r="AA81" s="39" t="s">
        <v>270</v>
      </c>
      <c r="AB81" s="39" t="s">
        <v>270</v>
      </c>
      <c r="AC81" s="39" t="s">
        <v>270</v>
      </c>
      <c r="AD81" s="39" t="s">
        <v>270</v>
      </c>
      <c r="AE81" s="39" t="s">
        <v>270</v>
      </c>
      <c r="AF81" s="39" t="s">
        <v>270</v>
      </c>
      <c r="AG81" s="39" t="s">
        <v>270</v>
      </c>
      <c r="AH81" s="39" t="s">
        <v>270</v>
      </c>
      <c r="AI81" s="39" t="s">
        <v>270</v>
      </c>
      <c r="AJ81" s="39" t="s">
        <v>270</v>
      </c>
      <c r="AK81" s="39" t="s">
        <v>270</v>
      </c>
      <c r="AL81" s="66" t="s">
        <v>1432</v>
      </c>
    </row>
    <row r="82" spans="1:38" ht="42.75" hidden="1" x14ac:dyDescent="0.45">
      <c r="A82" s="61" t="s">
        <v>2383</v>
      </c>
      <c r="B82" s="62" t="s">
        <v>272</v>
      </c>
      <c r="C82" s="63">
        <v>43970</v>
      </c>
      <c r="D82" s="63">
        <v>43972</v>
      </c>
      <c r="E82" s="57" t="s">
        <v>2384</v>
      </c>
      <c r="F82" s="134" t="str">
        <f>HYPERLINK(Table2[[#This Row],[URL-not hyperlinked]])</f>
        <v>https://doi.org/10.1183/13993003.01617-2020</v>
      </c>
      <c r="G82" s="37" t="s">
        <v>122</v>
      </c>
      <c r="H82" s="37" t="s">
        <v>123</v>
      </c>
      <c r="I82" s="37" t="s">
        <v>2385</v>
      </c>
      <c r="J82" s="39" t="s">
        <v>289</v>
      </c>
      <c r="K82" s="39">
        <v>2020</v>
      </c>
      <c r="L82" s="39" t="s">
        <v>1541</v>
      </c>
      <c r="M82" s="39" t="s">
        <v>2386</v>
      </c>
      <c r="N82" s="39"/>
      <c r="O82" s="39" t="s">
        <v>270</v>
      </c>
      <c r="P82" s="39" t="s">
        <v>269</v>
      </c>
      <c r="Q82" s="39" t="s">
        <v>270</v>
      </c>
      <c r="R82" s="39" t="s">
        <v>270</v>
      </c>
      <c r="S82" s="39" t="s">
        <v>114</v>
      </c>
      <c r="T82" s="39" t="s">
        <v>270</v>
      </c>
      <c r="U82" s="39" t="s">
        <v>270</v>
      </c>
      <c r="V82" s="39" t="s">
        <v>270</v>
      </c>
      <c r="W82" s="39" t="s">
        <v>270</v>
      </c>
      <c r="X82" s="39" t="s">
        <v>270</v>
      </c>
      <c r="Y82" s="39" t="s">
        <v>270</v>
      </c>
      <c r="Z82" s="39" t="s">
        <v>270</v>
      </c>
      <c r="AA82" s="39" t="s">
        <v>270</v>
      </c>
      <c r="AB82" s="39" t="s">
        <v>270</v>
      </c>
      <c r="AC82" s="39" t="s">
        <v>270</v>
      </c>
      <c r="AD82" s="39" t="s">
        <v>270</v>
      </c>
      <c r="AE82" s="39" t="s">
        <v>270</v>
      </c>
      <c r="AF82" s="39" t="s">
        <v>270</v>
      </c>
      <c r="AG82" s="39" t="s">
        <v>270</v>
      </c>
      <c r="AH82" s="39" t="s">
        <v>270</v>
      </c>
      <c r="AI82" s="39" t="s">
        <v>270</v>
      </c>
      <c r="AJ82" s="39" t="s">
        <v>270</v>
      </c>
      <c r="AK82" s="39" t="s">
        <v>270</v>
      </c>
      <c r="AL82" s="66" t="s">
        <v>1432</v>
      </c>
    </row>
    <row r="83" spans="1:38" ht="318.75" hidden="1" x14ac:dyDescent="0.45">
      <c r="A83" s="61" t="s">
        <v>2387</v>
      </c>
      <c r="B83" s="62" t="s">
        <v>2388</v>
      </c>
      <c r="C83" s="63">
        <v>43970</v>
      </c>
      <c r="D83" s="63">
        <v>43972</v>
      </c>
      <c r="E83" s="57" t="s">
        <v>2389</v>
      </c>
      <c r="F83" s="134" t="str">
        <f>HYPERLINK(Table2[[#This Row],[URL-not hyperlinked]])</f>
        <v>https://doi.org/10.1080/14767058.2020.1763951</v>
      </c>
      <c r="G83" s="37" t="s">
        <v>117</v>
      </c>
      <c r="H83" s="37" t="s">
        <v>124</v>
      </c>
      <c r="I83" s="37" t="s">
        <v>2390</v>
      </c>
      <c r="J83" s="39" t="s">
        <v>273</v>
      </c>
      <c r="K83" s="39">
        <v>2020</v>
      </c>
      <c r="L83" s="39" t="s">
        <v>1541</v>
      </c>
      <c r="M83" s="39" t="s">
        <v>2391</v>
      </c>
      <c r="N83" s="39"/>
      <c r="O83" s="39" t="s">
        <v>269</v>
      </c>
      <c r="P83" s="39" t="s">
        <v>270</v>
      </c>
      <c r="Q83" s="39" t="s">
        <v>270</v>
      </c>
      <c r="R83" s="39" t="s">
        <v>270</v>
      </c>
      <c r="S83" s="39" t="s">
        <v>119</v>
      </c>
      <c r="T83" s="39" t="s">
        <v>2392</v>
      </c>
      <c r="U83" s="39" t="s">
        <v>270</v>
      </c>
      <c r="V83" s="39" t="s">
        <v>270</v>
      </c>
      <c r="W83" s="39" t="s">
        <v>270</v>
      </c>
      <c r="X83" s="39" t="s">
        <v>269</v>
      </c>
      <c r="Y83" s="39" t="s">
        <v>269</v>
      </c>
      <c r="Z83" s="39" t="s">
        <v>270</v>
      </c>
      <c r="AA83" s="39" t="s">
        <v>270</v>
      </c>
      <c r="AB83" s="39" t="s">
        <v>270</v>
      </c>
      <c r="AC83" s="39" t="s">
        <v>270</v>
      </c>
      <c r="AD83" s="39" t="s">
        <v>270</v>
      </c>
      <c r="AE83" s="39" t="s">
        <v>270</v>
      </c>
      <c r="AF83" s="39" t="s">
        <v>270</v>
      </c>
      <c r="AG83" s="39" t="s">
        <v>270</v>
      </c>
      <c r="AH83" s="39" t="s">
        <v>270</v>
      </c>
      <c r="AI83" s="39" t="s">
        <v>2512</v>
      </c>
      <c r="AJ83" s="39" t="s">
        <v>2393</v>
      </c>
      <c r="AK83" s="39" t="s">
        <v>270</v>
      </c>
      <c r="AL83" s="66" t="s">
        <v>1432</v>
      </c>
    </row>
    <row r="84" spans="1:38" ht="54" hidden="1" x14ac:dyDescent="0.45">
      <c r="A84" s="64" t="s">
        <v>2089</v>
      </c>
      <c r="B84" s="59" t="s">
        <v>2060</v>
      </c>
      <c r="C84" s="65">
        <v>44702</v>
      </c>
      <c r="D84" s="65">
        <v>43973</v>
      </c>
      <c r="E84" s="57" t="s">
        <v>2090</v>
      </c>
      <c r="F84" s="134" t="str">
        <f>HYPERLINK(Table2[[#This Row],[URL-not hyperlinked]])</f>
        <v>https://onlinelibrary.wiley.com/doi/10.1002/jmv.26037</v>
      </c>
      <c r="G84" s="37" t="s">
        <v>120</v>
      </c>
      <c r="H84" s="37" t="s">
        <v>118</v>
      </c>
      <c r="I84" s="37" t="s">
        <v>2091</v>
      </c>
      <c r="J84" s="39" t="s">
        <v>1424</v>
      </c>
      <c r="K84" s="39">
        <v>2020</v>
      </c>
      <c r="L84" s="39" t="s">
        <v>1541</v>
      </c>
      <c r="M84" s="39" t="s">
        <v>2092</v>
      </c>
      <c r="N84" s="39" t="s">
        <v>1423</v>
      </c>
      <c r="O84" s="39" t="s">
        <v>269</v>
      </c>
      <c r="P84" s="39" t="s">
        <v>270</v>
      </c>
      <c r="Q84" s="39" t="s">
        <v>269</v>
      </c>
      <c r="R84" s="39" t="s">
        <v>270</v>
      </c>
      <c r="S84" s="39" t="s">
        <v>119</v>
      </c>
      <c r="T84" s="39">
        <v>1</v>
      </c>
      <c r="U84" s="39" t="s">
        <v>269</v>
      </c>
      <c r="V84" s="39" t="s">
        <v>270</v>
      </c>
      <c r="W84" s="39" t="s">
        <v>270</v>
      </c>
      <c r="X84" s="39" t="s">
        <v>269</v>
      </c>
      <c r="Y84" s="39" t="s">
        <v>269</v>
      </c>
      <c r="Z84" s="39" t="s">
        <v>270</v>
      </c>
      <c r="AA84" s="39" t="s">
        <v>270</v>
      </c>
      <c r="AB84" s="39" t="s">
        <v>270</v>
      </c>
      <c r="AC84" s="39" t="s">
        <v>270</v>
      </c>
      <c r="AD84" s="39" t="s">
        <v>270</v>
      </c>
      <c r="AE84" s="39" t="s">
        <v>269</v>
      </c>
      <c r="AF84" s="39" t="s">
        <v>270</v>
      </c>
      <c r="AG84" s="39" t="s">
        <v>270</v>
      </c>
      <c r="AH84" s="39" t="s">
        <v>270</v>
      </c>
      <c r="AI84" s="39" t="s">
        <v>270</v>
      </c>
      <c r="AJ84" s="39" t="s">
        <v>270</v>
      </c>
      <c r="AK84" s="39" t="s">
        <v>2514</v>
      </c>
      <c r="AL84" s="66" t="s">
        <v>1432</v>
      </c>
    </row>
    <row r="85" spans="1:38" ht="102" hidden="1" x14ac:dyDescent="0.45">
      <c r="A85" s="58" t="s">
        <v>1503</v>
      </c>
      <c r="B85" s="62" t="s">
        <v>1504</v>
      </c>
      <c r="C85" s="65">
        <v>43969</v>
      </c>
      <c r="D85" s="65">
        <v>43973</v>
      </c>
      <c r="E85" s="37" t="s">
        <v>1505</v>
      </c>
      <c r="F85" s="134" t="str">
        <f>HYPERLINK(Table2[[#This Row],[URL-not hyperlinked]])</f>
        <v>http://medrxiv.org/content/early/2020/05/21/2020.05.18.20098863.abstract</v>
      </c>
      <c r="G85" s="37" t="s">
        <v>132</v>
      </c>
      <c r="H85" s="37" t="s">
        <v>113</v>
      </c>
      <c r="I85" s="37" t="s">
        <v>1506</v>
      </c>
      <c r="J85" s="39" t="s">
        <v>293</v>
      </c>
      <c r="K85" s="39" t="s">
        <v>292</v>
      </c>
      <c r="L85" s="39" t="s">
        <v>2508</v>
      </c>
      <c r="M85" s="39" t="s">
        <v>1507</v>
      </c>
      <c r="N85" s="137"/>
      <c r="O85" s="39" t="s">
        <v>270</v>
      </c>
      <c r="P85" s="39" t="s">
        <v>269</v>
      </c>
      <c r="Q85" s="39" t="s">
        <v>270</v>
      </c>
      <c r="R85" s="39" t="s">
        <v>270</v>
      </c>
      <c r="S85" s="39" t="s">
        <v>119</v>
      </c>
      <c r="T85" s="39" t="s">
        <v>1508</v>
      </c>
      <c r="U85" s="39" t="s">
        <v>270</v>
      </c>
      <c r="V85" s="39" t="s">
        <v>270</v>
      </c>
      <c r="W85" s="39" t="s">
        <v>270</v>
      </c>
      <c r="X85" s="39" t="s">
        <v>270</v>
      </c>
      <c r="Y85" s="39" t="s">
        <v>270</v>
      </c>
      <c r="Z85" s="39" t="s">
        <v>270</v>
      </c>
      <c r="AA85" s="39" t="s">
        <v>270</v>
      </c>
      <c r="AB85" s="39" t="s">
        <v>269</v>
      </c>
      <c r="AC85" s="39" t="s">
        <v>270</v>
      </c>
      <c r="AD85" s="39" t="s">
        <v>270</v>
      </c>
      <c r="AE85" s="39" t="s">
        <v>270</v>
      </c>
      <c r="AF85" s="39" t="s">
        <v>270</v>
      </c>
      <c r="AG85" s="39" t="s">
        <v>270</v>
      </c>
      <c r="AH85" s="39" t="s">
        <v>270</v>
      </c>
      <c r="AI85" s="39" t="s">
        <v>270</v>
      </c>
      <c r="AJ85" s="39" t="s">
        <v>270</v>
      </c>
      <c r="AK85" s="39" t="s">
        <v>270</v>
      </c>
      <c r="AL85" s="66" t="s">
        <v>1432</v>
      </c>
    </row>
    <row r="86" spans="1:38" ht="267.75" x14ac:dyDescent="0.45">
      <c r="A86" s="61" t="s">
        <v>1548</v>
      </c>
      <c r="B86" s="62" t="s">
        <v>1549</v>
      </c>
      <c r="C86" s="63">
        <v>43973</v>
      </c>
      <c r="D86" s="63">
        <v>43973</v>
      </c>
      <c r="E86" s="37" t="s">
        <v>1550</v>
      </c>
      <c r="F86" s="134" t="str">
        <f>HYPERLINK(Table2[[#This Row],[URL-not hyperlinked]])</f>
        <v>http://www.zgddek.com/EN/abstract/abstract24994.shtml</v>
      </c>
      <c r="G86" s="37" t="s">
        <v>121</v>
      </c>
      <c r="H86" s="37" t="s">
        <v>118</v>
      </c>
      <c r="I86" s="37" t="s">
        <v>1551</v>
      </c>
      <c r="J86" s="39" t="s">
        <v>1552</v>
      </c>
      <c r="K86" s="39">
        <v>2020</v>
      </c>
      <c r="L86" s="39" t="s">
        <v>1541</v>
      </c>
      <c r="M86" s="39"/>
      <c r="N86" s="39" t="s">
        <v>268</v>
      </c>
      <c r="O86" s="39" t="s">
        <v>270</v>
      </c>
      <c r="P86" s="39" t="s">
        <v>269</v>
      </c>
      <c r="Q86" s="39" t="s">
        <v>270</v>
      </c>
      <c r="R86" s="39" t="s">
        <v>270</v>
      </c>
      <c r="S86" s="39" t="s">
        <v>39</v>
      </c>
      <c r="T86" s="39" t="s">
        <v>1553</v>
      </c>
      <c r="U86" s="39" t="s">
        <v>270</v>
      </c>
      <c r="V86" s="39" t="s">
        <v>270</v>
      </c>
      <c r="W86" s="39" t="s">
        <v>270</v>
      </c>
      <c r="X86" s="39" t="s">
        <v>270</v>
      </c>
      <c r="Y86" s="39" t="s">
        <v>270</v>
      </c>
      <c r="Z86" s="39" t="s">
        <v>270</v>
      </c>
      <c r="AA86" s="39" t="s">
        <v>269</v>
      </c>
      <c r="AB86" s="39" t="s">
        <v>270</v>
      </c>
      <c r="AC86" s="39" t="s">
        <v>270</v>
      </c>
      <c r="AD86" s="39" t="s">
        <v>270</v>
      </c>
      <c r="AE86" s="39" t="s">
        <v>270</v>
      </c>
      <c r="AF86" s="39" t="s">
        <v>270</v>
      </c>
      <c r="AG86" s="39" t="s">
        <v>270</v>
      </c>
      <c r="AH86" s="39" t="s">
        <v>270</v>
      </c>
      <c r="AI86" s="39" t="s">
        <v>270</v>
      </c>
      <c r="AJ86" s="39" t="s">
        <v>270</v>
      </c>
      <c r="AK86" s="39" t="s">
        <v>270</v>
      </c>
      <c r="AL86" s="66" t="s">
        <v>1432</v>
      </c>
    </row>
    <row r="87" spans="1:38" ht="127.5" hidden="1" x14ac:dyDescent="0.45">
      <c r="A87" s="61" t="s">
        <v>1657</v>
      </c>
      <c r="B87" s="62" t="s">
        <v>1658</v>
      </c>
      <c r="C87" s="63">
        <v>43972</v>
      </c>
      <c r="D87" s="63">
        <v>43973</v>
      </c>
      <c r="E87" s="37" t="s">
        <v>1659</v>
      </c>
      <c r="F87" s="134" t="str">
        <f>HYPERLINK(Table2[[#This Row],[URL-not hyperlinked]])</f>
        <v>https://onlinelibrary.wiley.com/doi/epdf/10.1111/pan.13924</v>
      </c>
      <c r="G87" s="37" t="s">
        <v>117</v>
      </c>
      <c r="H87" s="37" t="s">
        <v>123</v>
      </c>
      <c r="I87" s="37" t="s">
        <v>1660</v>
      </c>
      <c r="J87" s="39" t="s">
        <v>1661</v>
      </c>
      <c r="K87" s="39">
        <v>2020</v>
      </c>
      <c r="L87" s="39" t="s">
        <v>1541</v>
      </c>
      <c r="M87" s="39" t="s">
        <v>1662</v>
      </c>
      <c r="N87" s="39"/>
      <c r="O87" s="39" t="s">
        <v>270</v>
      </c>
      <c r="P87" s="39" t="s">
        <v>270</v>
      </c>
      <c r="Q87" s="39" t="s">
        <v>270</v>
      </c>
      <c r="R87" s="39" t="s">
        <v>269</v>
      </c>
      <c r="S87" s="39" t="s">
        <v>119</v>
      </c>
      <c r="T87" s="39" t="s">
        <v>302</v>
      </c>
      <c r="U87" s="39" t="s">
        <v>270</v>
      </c>
      <c r="V87" s="39" t="s">
        <v>270</v>
      </c>
      <c r="W87" s="39" t="s">
        <v>270</v>
      </c>
      <c r="X87" s="39" t="s">
        <v>270</v>
      </c>
      <c r="Y87" s="39" t="s">
        <v>270</v>
      </c>
      <c r="Z87" s="39" t="s">
        <v>270</v>
      </c>
      <c r="AA87" s="39" t="s">
        <v>270</v>
      </c>
      <c r="AB87" s="39" t="s">
        <v>270</v>
      </c>
      <c r="AC87" s="39" t="s">
        <v>270</v>
      </c>
      <c r="AD87" s="39" t="s">
        <v>270</v>
      </c>
      <c r="AE87" s="39" t="s">
        <v>270</v>
      </c>
      <c r="AF87" s="39" t="s">
        <v>270</v>
      </c>
      <c r="AG87" s="39" t="s">
        <v>270</v>
      </c>
      <c r="AH87" s="39" t="s">
        <v>269</v>
      </c>
      <c r="AI87" s="39" t="s">
        <v>270</v>
      </c>
      <c r="AJ87" s="39" t="s">
        <v>270</v>
      </c>
      <c r="AK87" s="39" t="s">
        <v>270</v>
      </c>
      <c r="AL87" s="66" t="s">
        <v>1432</v>
      </c>
    </row>
    <row r="88" spans="1:38" ht="57" x14ac:dyDescent="0.45">
      <c r="A88" s="61" t="s">
        <v>1663</v>
      </c>
      <c r="B88" s="62" t="s">
        <v>1664</v>
      </c>
      <c r="C88" s="63">
        <v>43972</v>
      </c>
      <c r="D88" s="63">
        <v>43973</v>
      </c>
      <c r="E88" s="37" t="s">
        <v>1665</v>
      </c>
      <c r="F88" s="134" t="str">
        <f>HYPERLINK(Table2[[#This Row],[URL-not hyperlinked]])</f>
        <v>https://obgyn.onlinelibrary.wiley.com/doi/epdf/10.1002/ijgo.13236</v>
      </c>
      <c r="G88" s="37" t="s">
        <v>121</v>
      </c>
      <c r="H88" s="37" t="s">
        <v>113</v>
      </c>
      <c r="I88" s="37" t="s">
        <v>1666</v>
      </c>
      <c r="J88" s="39" t="s">
        <v>1425</v>
      </c>
      <c r="K88" s="39">
        <v>2020</v>
      </c>
      <c r="L88" s="39" t="s">
        <v>1541</v>
      </c>
      <c r="M88" s="39" t="s">
        <v>1667</v>
      </c>
      <c r="N88" s="39"/>
      <c r="O88" s="39" t="s">
        <v>269</v>
      </c>
      <c r="P88" s="39" t="s">
        <v>270</v>
      </c>
      <c r="Q88" s="39" t="s">
        <v>270</v>
      </c>
      <c r="R88" s="39" t="s">
        <v>270</v>
      </c>
      <c r="S88" s="39" t="s">
        <v>39</v>
      </c>
      <c r="T88" s="39" t="s">
        <v>1668</v>
      </c>
      <c r="U88" s="39" t="s">
        <v>269</v>
      </c>
      <c r="V88" s="39" t="s">
        <v>270</v>
      </c>
      <c r="W88" s="39" t="s">
        <v>270</v>
      </c>
      <c r="X88" s="39" t="s">
        <v>269</v>
      </c>
      <c r="Y88" s="39" t="s">
        <v>269</v>
      </c>
      <c r="Z88" s="39" t="s">
        <v>270</v>
      </c>
      <c r="AA88" s="39" t="s">
        <v>270</v>
      </c>
      <c r="AB88" s="39" t="s">
        <v>270</v>
      </c>
      <c r="AC88" s="39" t="s">
        <v>270</v>
      </c>
      <c r="AD88" s="39" t="s">
        <v>270</v>
      </c>
      <c r="AE88" s="39" t="s">
        <v>270</v>
      </c>
      <c r="AF88" s="39" t="s">
        <v>270</v>
      </c>
      <c r="AG88" s="39" t="s">
        <v>270</v>
      </c>
      <c r="AH88" s="39" t="s">
        <v>270</v>
      </c>
      <c r="AI88" s="39" t="s">
        <v>270</v>
      </c>
      <c r="AJ88" s="39" t="s">
        <v>270</v>
      </c>
      <c r="AK88" s="39" t="s">
        <v>270</v>
      </c>
      <c r="AL88" s="66" t="s">
        <v>1432</v>
      </c>
    </row>
    <row r="89" spans="1:38" ht="57" hidden="1" x14ac:dyDescent="0.45">
      <c r="A89" s="58" t="s">
        <v>1669</v>
      </c>
      <c r="B89" s="62" t="s">
        <v>122</v>
      </c>
      <c r="C89" s="65">
        <v>43962</v>
      </c>
      <c r="D89" s="65">
        <v>43973</v>
      </c>
      <c r="E89" s="37" t="s">
        <v>1670</v>
      </c>
      <c r="F89" s="134" t="str">
        <f>HYPERLINK(Table2[[#This Row],[URL-not hyperlinked]])</f>
        <v>https://www.ncbi.nlm.nih.gov/pmc/articles/PMC7211649/</v>
      </c>
      <c r="G89" s="37" t="s">
        <v>132</v>
      </c>
      <c r="H89" s="37" t="s">
        <v>116</v>
      </c>
      <c r="I89" s="37" t="s">
        <v>1671</v>
      </c>
      <c r="J89" s="39" t="s">
        <v>306</v>
      </c>
      <c r="K89" s="39">
        <v>2020</v>
      </c>
      <c r="L89" s="39" t="s">
        <v>1541</v>
      </c>
      <c r="M89" s="39" t="s">
        <v>1672</v>
      </c>
      <c r="N89" s="39"/>
      <c r="O89" s="39" t="s">
        <v>269</v>
      </c>
      <c r="P89" s="39" t="s">
        <v>270</v>
      </c>
      <c r="Q89" s="39" t="s">
        <v>270</v>
      </c>
      <c r="R89" s="39" t="s">
        <v>270</v>
      </c>
      <c r="S89" s="39" t="s">
        <v>119</v>
      </c>
      <c r="T89" s="39" t="s">
        <v>302</v>
      </c>
      <c r="U89" s="39" t="s">
        <v>269</v>
      </c>
      <c r="V89" s="39" t="s">
        <v>270</v>
      </c>
      <c r="W89" s="39" t="s">
        <v>270</v>
      </c>
      <c r="X89" s="39" t="s">
        <v>270</v>
      </c>
      <c r="Y89" s="39" t="s">
        <v>270</v>
      </c>
      <c r="Z89" s="39" t="s">
        <v>270</v>
      </c>
      <c r="AA89" s="39" t="s">
        <v>270</v>
      </c>
      <c r="AB89" s="39" t="s">
        <v>270</v>
      </c>
      <c r="AC89" s="39" t="s">
        <v>270</v>
      </c>
      <c r="AD89" s="39" t="s">
        <v>270</v>
      </c>
      <c r="AE89" s="39" t="s">
        <v>270</v>
      </c>
      <c r="AF89" s="39" t="s">
        <v>270</v>
      </c>
      <c r="AG89" s="39" t="s">
        <v>270</v>
      </c>
      <c r="AH89" s="39" t="s">
        <v>270</v>
      </c>
      <c r="AI89" s="39" t="s">
        <v>270</v>
      </c>
      <c r="AJ89" s="39" t="s">
        <v>270</v>
      </c>
      <c r="AK89" s="39" t="s">
        <v>270</v>
      </c>
      <c r="AL89" s="66" t="s">
        <v>1432</v>
      </c>
    </row>
    <row r="90" spans="1:38" ht="255" x14ac:dyDescent="0.45">
      <c r="A90" s="58" t="s">
        <v>1673</v>
      </c>
      <c r="B90" s="38" t="s">
        <v>1674</v>
      </c>
      <c r="C90" s="65">
        <v>43961</v>
      </c>
      <c r="D90" s="65">
        <v>43973</v>
      </c>
      <c r="E90" s="37" t="s">
        <v>1675</v>
      </c>
      <c r="F90" s="134" t="str">
        <f>HYPERLINK(Table2[[#This Row],[URL-not hyperlinked]])</f>
        <v>https://www.jacionline.org/article/S0091-6749(20)30640-0/abstract</v>
      </c>
      <c r="G90" s="37" t="s">
        <v>121</v>
      </c>
      <c r="H90" s="37" t="s">
        <v>118</v>
      </c>
      <c r="I90" s="37" t="s">
        <v>1676</v>
      </c>
      <c r="J90" s="39" t="s">
        <v>1677</v>
      </c>
      <c r="K90" s="39">
        <v>2020</v>
      </c>
      <c r="L90" s="39" t="s">
        <v>1541</v>
      </c>
      <c r="M90" s="39" t="s">
        <v>1678</v>
      </c>
      <c r="N90" s="39"/>
      <c r="O90" s="39" t="s">
        <v>269</v>
      </c>
      <c r="P90" s="39" t="s">
        <v>270</v>
      </c>
      <c r="Q90" s="39" t="s">
        <v>270</v>
      </c>
      <c r="R90" s="39" t="s">
        <v>270</v>
      </c>
      <c r="S90" s="39" t="s">
        <v>39</v>
      </c>
      <c r="T90" s="39" t="s">
        <v>1679</v>
      </c>
      <c r="U90" s="39" t="s">
        <v>269</v>
      </c>
      <c r="V90" s="39" t="s">
        <v>270</v>
      </c>
      <c r="W90" s="39" t="s">
        <v>270</v>
      </c>
      <c r="X90" s="39" t="s">
        <v>270</v>
      </c>
      <c r="Y90" s="39" t="s">
        <v>270</v>
      </c>
      <c r="Z90" s="39" t="s">
        <v>270</v>
      </c>
      <c r="AA90" s="39" t="s">
        <v>270</v>
      </c>
      <c r="AB90" s="39" t="s">
        <v>270</v>
      </c>
      <c r="AC90" s="39" t="s">
        <v>270</v>
      </c>
      <c r="AD90" s="39" t="s">
        <v>270</v>
      </c>
      <c r="AE90" s="39" t="s">
        <v>270</v>
      </c>
      <c r="AF90" s="39" t="s">
        <v>270</v>
      </c>
      <c r="AG90" s="39" t="s">
        <v>270</v>
      </c>
      <c r="AH90" s="39" t="s">
        <v>270</v>
      </c>
      <c r="AI90" s="39" t="s">
        <v>270</v>
      </c>
      <c r="AJ90" s="39" t="s">
        <v>270</v>
      </c>
      <c r="AK90" s="39" t="s">
        <v>270</v>
      </c>
      <c r="AL90" s="66" t="s">
        <v>1432</v>
      </c>
    </row>
    <row r="91" spans="1:38" ht="191.25" hidden="1" x14ac:dyDescent="0.45">
      <c r="A91" s="58" t="s">
        <v>1680</v>
      </c>
      <c r="B91" s="62" t="s">
        <v>1681</v>
      </c>
      <c r="C91" s="65">
        <v>43961</v>
      </c>
      <c r="D91" s="65">
        <v>43973</v>
      </c>
      <c r="E91" s="37" t="s">
        <v>1682</v>
      </c>
      <c r="F91" s="134" t="str">
        <f>HYPERLINK(Table2[[#This Row],[URL-not hyperlinked]])</f>
        <v>https://www.ajog.org/article/S0002-9378(20)30539-1/abstract</v>
      </c>
      <c r="G91" s="37" t="s">
        <v>122</v>
      </c>
      <c r="H91" s="37" t="s">
        <v>116</v>
      </c>
      <c r="I91" s="37" t="s">
        <v>1683</v>
      </c>
      <c r="J91" s="39" t="s">
        <v>307</v>
      </c>
      <c r="K91" s="39">
        <v>2020</v>
      </c>
      <c r="L91" s="39" t="s">
        <v>1541</v>
      </c>
      <c r="M91" s="39" t="s">
        <v>1684</v>
      </c>
      <c r="N91" s="39"/>
      <c r="O91" s="39" t="s">
        <v>269</v>
      </c>
      <c r="P91" s="39" t="s">
        <v>270</v>
      </c>
      <c r="Q91" s="39" t="s">
        <v>270</v>
      </c>
      <c r="R91" s="39" t="s">
        <v>269</v>
      </c>
      <c r="S91" s="39" t="s">
        <v>114</v>
      </c>
      <c r="T91" s="39" t="s">
        <v>302</v>
      </c>
      <c r="U91" s="39" t="s">
        <v>269</v>
      </c>
      <c r="V91" s="39" t="s">
        <v>270</v>
      </c>
      <c r="W91" s="39" t="s">
        <v>270</v>
      </c>
      <c r="X91" s="39" t="s">
        <v>270</v>
      </c>
      <c r="Y91" s="39" t="s">
        <v>270</v>
      </c>
      <c r="Z91" s="39" t="s">
        <v>270</v>
      </c>
      <c r="AA91" s="39" t="s">
        <v>270</v>
      </c>
      <c r="AB91" s="39" t="s">
        <v>270</v>
      </c>
      <c r="AC91" s="39" t="s">
        <v>270</v>
      </c>
      <c r="AD91" s="39" t="s">
        <v>270</v>
      </c>
      <c r="AE91" s="39" t="s">
        <v>270</v>
      </c>
      <c r="AF91" s="39" t="s">
        <v>270</v>
      </c>
      <c r="AG91" s="39" t="s">
        <v>269</v>
      </c>
      <c r="AH91" s="39" t="s">
        <v>270</v>
      </c>
      <c r="AI91" s="39" t="s">
        <v>270</v>
      </c>
      <c r="AJ91" s="39" t="s">
        <v>270</v>
      </c>
      <c r="AK91" s="39" t="s">
        <v>270</v>
      </c>
      <c r="AL91" s="66" t="s">
        <v>1432</v>
      </c>
    </row>
    <row r="92" spans="1:38" ht="382.5" hidden="1" x14ac:dyDescent="0.45">
      <c r="A92" s="61" t="s">
        <v>1685</v>
      </c>
      <c r="B92" s="62" t="s">
        <v>1686</v>
      </c>
      <c r="C92" s="63">
        <v>43961</v>
      </c>
      <c r="D92" s="63">
        <v>43973</v>
      </c>
      <c r="E92" s="37" t="s">
        <v>1687</v>
      </c>
      <c r="F92" s="134" t="str">
        <f>HYPERLINK(Table2[[#This Row],[URL-not hyperlinked]])</f>
        <v>https://www.ajog.org/article/S0002-9378(20)30534-2/fulltext</v>
      </c>
      <c r="G92" s="37" t="s">
        <v>122</v>
      </c>
      <c r="H92" s="37" t="s">
        <v>126</v>
      </c>
      <c r="I92" s="37" t="s">
        <v>1688</v>
      </c>
      <c r="J92" s="39" t="s">
        <v>307</v>
      </c>
      <c r="K92" s="39">
        <v>2020</v>
      </c>
      <c r="L92" s="39" t="s">
        <v>1541</v>
      </c>
      <c r="M92" s="39" t="s">
        <v>1689</v>
      </c>
      <c r="N92" s="39"/>
      <c r="O92" s="39" t="s">
        <v>269</v>
      </c>
      <c r="P92" s="39" t="s">
        <v>270</v>
      </c>
      <c r="Q92" s="39" t="s">
        <v>270</v>
      </c>
      <c r="R92" s="39" t="s">
        <v>270</v>
      </c>
      <c r="S92" s="39" t="s">
        <v>114</v>
      </c>
      <c r="T92" s="39" t="s">
        <v>1690</v>
      </c>
      <c r="U92" s="39" t="s">
        <v>269</v>
      </c>
      <c r="V92" s="39" t="s">
        <v>270</v>
      </c>
      <c r="W92" s="39" t="s">
        <v>270</v>
      </c>
      <c r="X92" s="39" t="s">
        <v>270</v>
      </c>
      <c r="Y92" s="39" t="s">
        <v>270</v>
      </c>
      <c r="Z92" s="39" t="s">
        <v>270</v>
      </c>
      <c r="AA92" s="39" t="s">
        <v>270</v>
      </c>
      <c r="AB92" s="39" t="s">
        <v>270</v>
      </c>
      <c r="AC92" s="39" t="s">
        <v>270</v>
      </c>
      <c r="AD92" s="39" t="s">
        <v>270</v>
      </c>
      <c r="AE92" s="39" t="s">
        <v>270</v>
      </c>
      <c r="AF92" s="39" t="s">
        <v>270</v>
      </c>
      <c r="AG92" s="39" t="s">
        <v>270</v>
      </c>
      <c r="AH92" s="39" t="s">
        <v>270</v>
      </c>
      <c r="AI92" s="39" t="s">
        <v>270</v>
      </c>
      <c r="AJ92" s="39" t="s">
        <v>270</v>
      </c>
      <c r="AK92" s="39" t="s">
        <v>270</v>
      </c>
      <c r="AL92" s="66" t="s">
        <v>1432</v>
      </c>
    </row>
    <row r="93" spans="1:38" ht="57" hidden="1" x14ac:dyDescent="0.45">
      <c r="A93" s="61" t="s">
        <v>1691</v>
      </c>
      <c r="B93" s="62" t="s">
        <v>1692</v>
      </c>
      <c r="C93" s="63">
        <v>43972</v>
      </c>
      <c r="D93" s="63">
        <v>43973</v>
      </c>
      <c r="E93" s="37" t="s">
        <v>1693</v>
      </c>
      <c r="F93" s="134" t="str">
        <f>HYPERLINK(Table2[[#This Row],[URL-not hyperlinked]])</f>
        <v>https://obgyn.onlinelibrary.wiley.com/doi/epdf/10.1002/ijgo.13233</v>
      </c>
      <c r="G93" s="37" t="s">
        <v>120</v>
      </c>
      <c r="H93" s="37" t="s">
        <v>123</v>
      </c>
      <c r="I93" s="37" t="s">
        <v>1694</v>
      </c>
      <c r="J93" s="39" t="s">
        <v>1425</v>
      </c>
      <c r="K93" s="39">
        <v>2020</v>
      </c>
      <c r="L93" s="39" t="s">
        <v>1541</v>
      </c>
      <c r="M93" s="39" t="s">
        <v>1695</v>
      </c>
      <c r="N93" s="39"/>
      <c r="O93" s="39" t="s">
        <v>270</v>
      </c>
      <c r="P93" s="39" t="s">
        <v>270</v>
      </c>
      <c r="Q93" s="39" t="s">
        <v>270</v>
      </c>
      <c r="R93" s="39" t="s">
        <v>269</v>
      </c>
      <c r="S93" s="39" t="s">
        <v>119</v>
      </c>
      <c r="T93" s="39" t="s">
        <v>302</v>
      </c>
      <c r="U93" s="39" t="s">
        <v>270</v>
      </c>
      <c r="V93" s="39" t="s">
        <v>270</v>
      </c>
      <c r="W93" s="39" t="s">
        <v>270</v>
      </c>
      <c r="X93" s="39" t="s">
        <v>270</v>
      </c>
      <c r="Y93" s="39" t="s">
        <v>270</v>
      </c>
      <c r="Z93" s="39" t="s">
        <v>270</v>
      </c>
      <c r="AA93" s="39" t="s">
        <v>270</v>
      </c>
      <c r="AB93" s="39" t="s">
        <v>270</v>
      </c>
      <c r="AC93" s="39" t="s">
        <v>270</v>
      </c>
      <c r="AD93" s="39" t="s">
        <v>270</v>
      </c>
      <c r="AE93" s="39" t="s">
        <v>270</v>
      </c>
      <c r="AF93" s="39" t="s">
        <v>270</v>
      </c>
      <c r="AG93" s="39" t="s">
        <v>269</v>
      </c>
      <c r="AH93" s="39" t="s">
        <v>270</v>
      </c>
      <c r="AI93" s="39" t="s">
        <v>270</v>
      </c>
      <c r="AJ93" s="39" t="s">
        <v>270</v>
      </c>
      <c r="AK93" s="39" t="s">
        <v>270</v>
      </c>
      <c r="AL93" s="66" t="s">
        <v>1432</v>
      </c>
    </row>
    <row r="94" spans="1:38" ht="71.25" hidden="1" x14ac:dyDescent="0.45">
      <c r="A94" s="58" t="s">
        <v>1696</v>
      </c>
      <c r="B94" s="62" t="s">
        <v>122</v>
      </c>
      <c r="C94" s="65">
        <v>43973</v>
      </c>
      <c r="D94" s="65">
        <v>43973</v>
      </c>
      <c r="E94" s="136" t="s">
        <v>1697</v>
      </c>
      <c r="F94" s="134" t="str">
        <f>HYPERLINK(Table2[[#This Row],[URL-not hyperlinked]])</f>
        <v>https://www.cdc.gov/mmwr/volumes/69/wr/mm6920e1.htm?s_cid=mm6920e1_w</v>
      </c>
      <c r="G94" s="37" t="s">
        <v>117</v>
      </c>
      <c r="H94" s="37" t="s">
        <v>116</v>
      </c>
      <c r="I94" s="37" t="s">
        <v>1698</v>
      </c>
      <c r="J94" s="39" t="s">
        <v>1429</v>
      </c>
      <c r="K94" s="39">
        <v>2020</v>
      </c>
      <c r="L94" s="39" t="s">
        <v>1541</v>
      </c>
      <c r="M94" s="39" t="s">
        <v>1699</v>
      </c>
      <c r="N94" s="39"/>
      <c r="O94" s="39" t="s">
        <v>270</v>
      </c>
      <c r="P94" s="39" t="s">
        <v>270</v>
      </c>
      <c r="Q94" s="39" t="s">
        <v>270</v>
      </c>
      <c r="R94" s="39" t="s">
        <v>269</v>
      </c>
      <c r="S94" s="39" t="s">
        <v>119</v>
      </c>
      <c r="T94" s="39" t="s">
        <v>302</v>
      </c>
      <c r="U94" s="39" t="s">
        <v>270</v>
      </c>
      <c r="V94" s="39" t="s">
        <v>270</v>
      </c>
      <c r="W94" s="39" t="s">
        <v>270</v>
      </c>
      <c r="X94" s="39" t="s">
        <v>270</v>
      </c>
      <c r="Y94" s="39" t="s">
        <v>270</v>
      </c>
      <c r="Z94" s="39" t="s">
        <v>270</v>
      </c>
      <c r="AA94" s="39" t="s">
        <v>270</v>
      </c>
      <c r="AB94" s="39" t="s">
        <v>270</v>
      </c>
      <c r="AC94" s="39" t="s">
        <v>270</v>
      </c>
      <c r="AD94" s="39" t="s">
        <v>270</v>
      </c>
      <c r="AE94" s="39" t="s">
        <v>270</v>
      </c>
      <c r="AF94" s="39" t="s">
        <v>270</v>
      </c>
      <c r="AG94" s="39" t="s">
        <v>270</v>
      </c>
      <c r="AH94" s="39" t="s">
        <v>269</v>
      </c>
      <c r="AI94" s="39" t="s">
        <v>270</v>
      </c>
      <c r="AJ94" s="39" t="s">
        <v>270</v>
      </c>
      <c r="AK94" s="39" t="s">
        <v>270</v>
      </c>
      <c r="AL94" s="66" t="s">
        <v>1432</v>
      </c>
    </row>
    <row r="95" spans="1:38" ht="114.75" hidden="1" x14ac:dyDescent="0.45">
      <c r="A95" s="58" t="s">
        <v>1700</v>
      </c>
      <c r="B95" s="59" t="s">
        <v>1701</v>
      </c>
      <c r="C95" s="65">
        <v>43972</v>
      </c>
      <c r="D95" s="65">
        <v>43973</v>
      </c>
      <c r="E95" s="37" t="s">
        <v>1702</v>
      </c>
      <c r="F95" s="134" t="str">
        <f>HYPERLINK(Table2[[#This Row],[URL-not hyperlinked]])</f>
        <v>https://onlinelibrary.wiley.com/doi/epdf/10.1002/ppul.24855</v>
      </c>
      <c r="G95" s="37" t="s">
        <v>203</v>
      </c>
      <c r="H95" s="37" t="s">
        <v>116</v>
      </c>
      <c r="I95" s="37" t="s">
        <v>1703</v>
      </c>
      <c r="J95" s="39" t="s">
        <v>1704</v>
      </c>
      <c r="K95" s="39">
        <v>2020</v>
      </c>
      <c r="L95" s="39" t="s">
        <v>1541</v>
      </c>
      <c r="M95" s="39" t="s">
        <v>1705</v>
      </c>
      <c r="N95" s="39"/>
      <c r="O95" s="39" t="s">
        <v>270</v>
      </c>
      <c r="P95" s="39" t="s">
        <v>269</v>
      </c>
      <c r="Q95" s="39" t="s">
        <v>270</v>
      </c>
      <c r="R95" s="39" t="s">
        <v>270</v>
      </c>
      <c r="S95" s="39" t="s">
        <v>119</v>
      </c>
      <c r="T95" s="39" t="s">
        <v>302</v>
      </c>
      <c r="U95" s="39" t="s">
        <v>270</v>
      </c>
      <c r="V95" s="39" t="s">
        <v>270</v>
      </c>
      <c r="W95" s="39" t="s">
        <v>270</v>
      </c>
      <c r="X95" s="39" t="s">
        <v>270</v>
      </c>
      <c r="Y95" s="39" t="s">
        <v>270</v>
      </c>
      <c r="Z95" s="39" t="s">
        <v>269</v>
      </c>
      <c r="AA95" s="39" t="s">
        <v>269</v>
      </c>
      <c r="AB95" s="39" t="s">
        <v>270</v>
      </c>
      <c r="AC95" s="39" t="s">
        <v>270</v>
      </c>
      <c r="AD95" s="39" t="s">
        <v>270</v>
      </c>
      <c r="AE95" s="39" t="s">
        <v>270</v>
      </c>
      <c r="AF95" s="39" t="s">
        <v>270</v>
      </c>
      <c r="AG95" s="39" t="s">
        <v>270</v>
      </c>
      <c r="AH95" s="39" t="s">
        <v>270</v>
      </c>
      <c r="AI95" s="39" t="s">
        <v>270</v>
      </c>
      <c r="AJ95" s="39" t="s">
        <v>270</v>
      </c>
      <c r="AK95" s="39" t="s">
        <v>270</v>
      </c>
      <c r="AL95" s="66" t="s">
        <v>1432</v>
      </c>
    </row>
    <row r="96" spans="1:38" ht="140.25" hidden="1" x14ac:dyDescent="0.45">
      <c r="A96" s="61" t="s">
        <v>1706</v>
      </c>
      <c r="B96" s="62" t="s">
        <v>1707</v>
      </c>
      <c r="C96" s="63">
        <v>43960</v>
      </c>
      <c r="D96" s="65">
        <v>43973</v>
      </c>
      <c r="E96" s="57" t="s">
        <v>1708</v>
      </c>
      <c r="F96" s="134" t="str">
        <f>HYPERLINK(Table2[[#This Row],[URL-not hyperlinked]])</f>
        <v>https://www.tandfonline.com/doi/full/10.1080/13625187.2020.1768527</v>
      </c>
      <c r="G96" s="37" t="s">
        <v>155</v>
      </c>
      <c r="H96" s="37" t="s">
        <v>116</v>
      </c>
      <c r="I96" s="37" t="s">
        <v>1709</v>
      </c>
      <c r="J96" s="39" t="s">
        <v>1710</v>
      </c>
      <c r="K96" s="39">
        <v>2020</v>
      </c>
      <c r="L96" s="39" t="s">
        <v>1541</v>
      </c>
      <c r="M96" s="39" t="s">
        <v>1711</v>
      </c>
      <c r="N96" s="39"/>
      <c r="O96" s="39" t="s">
        <v>270</v>
      </c>
      <c r="P96" s="39" t="s">
        <v>270</v>
      </c>
      <c r="Q96" s="39" t="s">
        <v>270</v>
      </c>
      <c r="R96" s="39" t="s">
        <v>269</v>
      </c>
      <c r="S96" s="39" t="s">
        <v>39</v>
      </c>
      <c r="T96" s="39" t="s">
        <v>302</v>
      </c>
      <c r="U96" s="39" t="s">
        <v>270</v>
      </c>
      <c r="V96" s="39" t="s">
        <v>270</v>
      </c>
      <c r="W96" s="39" t="s">
        <v>270</v>
      </c>
      <c r="X96" s="39" t="s">
        <v>270</v>
      </c>
      <c r="Y96" s="39" t="s">
        <v>270</v>
      </c>
      <c r="Z96" s="39" t="s">
        <v>270</v>
      </c>
      <c r="AA96" s="39" t="s">
        <v>270</v>
      </c>
      <c r="AB96" s="39" t="s">
        <v>270</v>
      </c>
      <c r="AC96" s="39" t="s">
        <v>270</v>
      </c>
      <c r="AD96" s="39" t="s">
        <v>270</v>
      </c>
      <c r="AE96" s="39" t="s">
        <v>270</v>
      </c>
      <c r="AF96" s="39" t="s">
        <v>270</v>
      </c>
      <c r="AG96" s="39" t="s">
        <v>269</v>
      </c>
      <c r="AH96" s="39" t="s">
        <v>270</v>
      </c>
      <c r="AI96" s="39" t="s">
        <v>270</v>
      </c>
      <c r="AJ96" s="39" t="s">
        <v>270</v>
      </c>
      <c r="AK96" s="39" t="s">
        <v>270</v>
      </c>
      <c r="AL96" s="66" t="s">
        <v>1432</v>
      </c>
    </row>
    <row r="97" spans="1:38" ht="216.75" hidden="1" x14ac:dyDescent="0.45">
      <c r="A97" s="58" t="s">
        <v>1712</v>
      </c>
      <c r="B97" s="59" t="s">
        <v>1713</v>
      </c>
      <c r="C97" s="65">
        <v>43971</v>
      </c>
      <c r="D97" s="65">
        <v>43973</v>
      </c>
      <c r="E97" s="37" t="s">
        <v>1714</v>
      </c>
      <c r="F97" s="134" t="str">
        <f>HYPERLINK(Table2[[#This Row],[URL-not hyperlinked]])</f>
        <v>https://link.springer.com/article/10.1007/s00467-020-04597-1</v>
      </c>
      <c r="G97" s="37" t="s">
        <v>122</v>
      </c>
      <c r="H97" s="37" t="s">
        <v>118</v>
      </c>
      <c r="I97" s="37" t="s">
        <v>1715</v>
      </c>
      <c r="J97" s="39" t="s">
        <v>1716</v>
      </c>
      <c r="K97" s="39">
        <v>2020</v>
      </c>
      <c r="L97" s="39" t="s">
        <v>1541</v>
      </c>
      <c r="M97" s="39" t="s">
        <v>1717</v>
      </c>
      <c r="N97" s="39"/>
      <c r="O97" s="39" t="s">
        <v>270</v>
      </c>
      <c r="P97" s="39" t="s">
        <v>269</v>
      </c>
      <c r="Q97" s="39" t="s">
        <v>270</v>
      </c>
      <c r="R97" s="39" t="s">
        <v>270</v>
      </c>
      <c r="S97" s="39" t="s">
        <v>114</v>
      </c>
      <c r="T97" s="39" t="s">
        <v>1718</v>
      </c>
      <c r="U97" s="39" t="s">
        <v>270</v>
      </c>
      <c r="V97" s="39" t="s">
        <v>270</v>
      </c>
      <c r="W97" s="39" t="s">
        <v>270</v>
      </c>
      <c r="X97" s="39" t="s">
        <v>270</v>
      </c>
      <c r="Y97" s="39" t="s">
        <v>270</v>
      </c>
      <c r="Z97" s="39" t="s">
        <v>270</v>
      </c>
      <c r="AA97" s="39" t="s">
        <v>269</v>
      </c>
      <c r="AB97" s="39" t="s">
        <v>270</v>
      </c>
      <c r="AC97" s="39" t="s">
        <v>270</v>
      </c>
      <c r="AD97" s="39" t="s">
        <v>270</v>
      </c>
      <c r="AE97" s="39" t="s">
        <v>270</v>
      </c>
      <c r="AF97" s="39" t="s">
        <v>270</v>
      </c>
      <c r="AG97" s="39" t="s">
        <v>270</v>
      </c>
      <c r="AH97" s="39" t="s">
        <v>270</v>
      </c>
      <c r="AI97" s="39" t="s">
        <v>270</v>
      </c>
      <c r="AJ97" s="39" t="s">
        <v>270</v>
      </c>
      <c r="AK97" s="39" t="s">
        <v>270</v>
      </c>
      <c r="AL97" s="66" t="s">
        <v>1432</v>
      </c>
    </row>
    <row r="98" spans="1:38" ht="178.5" hidden="1" x14ac:dyDescent="0.45">
      <c r="A98" s="64" t="s">
        <v>1719</v>
      </c>
      <c r="B98" s="59" t="s">
        <v>1720</v>
      </c>
      <c r="C98" s="65">
        <v>43972</v>
      </c>
      <c r="D98" s="65">
        <v>43973</v>
      </c>
      <c r="E98" s="57" t="s">
        <v>1721</v>
      </c>
      <c r="F98" s="134" t="str">
        <f>HYPERLINK(Table2[[#This Row],[URL-not hyperlinked]])</f>
        <v>https://www.cambridge.org/core/journals/irish-journal-of-psychological-medicine/article/covid19-child-and-adolescent-mental-health-croatian-inexperience/C1CDED14F0E07257E1EB1B0E46337AFC</v>
      </c>
      <c r="G98" s="37" t="s">
        <v>1722</v>
      </c>
      <c r="H98" s="37" t="s">
        <v>123</v>
      </c>
      <c r="I98" s="37" t="s">
        <v>1723</v>
      </c>
      <c r="J98" s="39" t="s">
        <v>286</v>
      </c>
      <c r="K98" s="39">
        <v>2020</v>
      </c>
      <c r="L98" s="39" t="s">
        <v>1541</v>
      </c>
      <c r="M98" s="39" t="s">
        <v>1724</v>
      </c>
      <c r="N98" s="39"/>
      <c r="O98" s="39" t="s">
        <v>270</v>
      </c>
      <c r="P98" s="39" t="s">
        <v>270</v>
      </c>
      <c r="Q98" s="39" t="s">
        <v>270</v>
      </c>
      <c r="R98" s="39" t="s">
        <v>269</v>
      </c>
      <c r="S98" s="39" t="s">
        <v>119</v>
      </c>
      <c r="T98" s="39" t="s">
        <v>270</v>
      </c>
      <c r="U98" s="39" t="s">
        <v>270</v>
      </c>
      <c r="V98" s="39" t="s">
        <v>270</v>
      </c>
      <c r="W98" s="39" t="s">
        <v>270</v>
      </c>
      <c r="X98" s="39" t="s">
        <v>270</v>
      </c>
      <c r="Y98" s="39" t="s">
        <v>270</v>
      </c>
      <c r="Z98" s="39" t="s">
        <v>270</v>
      </c>
      <c r="AA98" s="39" t="s">
        <v>270</v>
      </c>
      <c r="AB98" s="39" t="s">
        <v>270</v>
      </c>
      <c r="AC98" s="39" t="s">
        <v>270</v>
      </c>
      <c r="AD98" s="39" t="s">
        <v>270</v>
      </c>
      <c r="AE98" s="39" t="s">
        <v>270</v>
      </c>
      <c r="AF98" s="39" t="s">
        <v>270</v>
      </c>
      <c r="AG98" s="39" t="s">
        <v>270</v>
      </c>
      <c r="AH98" s="39" t="s">
        <v>269</v>
      </c>
      <c r="AI98" s="39" t="s">
        <v>270</v>
      </c>
      <c r="AJ98" s="39" t="s">
        <v>270</v>
      </c>
      <c r="AK98" s="39" t="s">
        <v>270</v>
      </c>
      <c r="AL98" s="66" t="s">
        <v>1432</v>
      </c>
    </row>
    <row r="99" spans="1:38" ht="57" hidden="1" x14ac:dyDescent="0.45">
      <c r="A99" s="64" t="s">
        <v>2079</v>
      </c>
      <c r="B99" s="59" t="s">
        <v>2060</v>
      </c>
      <c r="C99" s="65">
        <v>43972</v>
      </c>
      <c r="D99" s="65">
        <v>43973</v>
      </c>
      <c r="E99" s="57" t="s">
        <v>2080</v>
      </c>
      <c r="F99" s="134" t="str">
        <f>HYPERLINK(Table2[[#This Row],[URL-not hyperlinked]])</f>
        <v>https://onlinelibrary.wiley.com/doi/epdf/10.1111/apa.15373</v>
      </c>
      <c r="G99" s="37" t="s">
        <v>122</v>
      </c>
      <c r="H99" s="37" t="s">
        <v>123</v>
      </c>
      <c r="I99" s="37" t="s">
        <v>2081</v>
      </c>
      <c r="J99" s="39" t="s">
        <v>310</v>
      </c>
      <c r="K99" s="39">
        <v>2020</v>
      </c>
      <c r="L99" s="39" t="s">
        <v>1541</v>
      </c>
      <c r="M99" s="39" t="s">
        <v>2082</v>
      </c>
      <c r="N99" s="39" t="s">
        <v>1423</v>
      </c>
      <c r="O99" s="39" t="s">
        <v>270</v>
      </c>
      <c r="P99" s="39" t="s">
        <v>269</v>
      </c>
      <c r="Q99" s="39" t="s">
        <v>270</v>
      </c>
      <c r="R99" s="39" t="s">
        <v>270</v>
      </c>
      <c r="S99" s="39" t="s">
        <v>114</v>
      </c>
      <c r="T99" s="39" t="s">
        <v>270</v>
      </c>
      <c r="U99" s="39" t="s">
        <v>270</v>
      </c>
      <c r="V99" s="39" t="s">
        <v>270</v>
      </c>
      <c r="W99" s="39" t="s">
        <v>270</v>
      </c>
      <c r="X99" s="39" t="s">
        <v>270</v>
      </c>
      <c r="Y99" s="39" t="s">
        <v>270</v>
      </c>
      <c r="Z99" s="39" t="s">
        <v>270</v>
      </c>
      <c r="AA99" s="39" t="s">
        <v>270</v>
      </c>
      <c r="AB99" s="39" t="s">
        <v>270</v>
      </c>
      <c r="AC99" s="39" t="s">
        <v>270</v>
      </c>
      <c r="AD99" s="39" t="s">
        <v>270</v>
      </c>
      <c r="AE99" s="39" t="s">
        <v>270</v>
      </c>
      <c r="AF99" s="39" t="s">
        <v>270</v>
      </c>
      <c r="AG99" s="39" t="s">
        <v>270</v>
      </c>
      <c r="AH99" s="39" t="s">
        <v>270</v>
      </c>
      <c r="AI99" s="39" t="s">
        <v>270</v>
      </c>
      <c r="AJ99" s="39" t="s">
        <v>270</v>
      </c>
      <c r="AK99" s="39" t="s">
        <v>270</v>
      </c>
      <c r="AL99" s="66" t="s">
        <v>1432</v>
      </c>
    </row>
    <row r="100" spans="1:38" ht="140.25" hidden="1" x14ac:dyDescent="0.45">
      <c r="A100" s="64" t="s">
        <v>2083</v>
      </c>
      <c r="B100" s="59" t="s">
        <v>2084</v>
      </c>
      <c r="C100" s="65">
        <v>44337</v>
      </c>
      <c r="D100" s="65">
        <v>43973</v>
      </c>
      <c r="E100" s="57" t="s">
        <v>2085</v>
      </c>
      <c r="F100" s="134" t="str">
        <f>HYPERLINK(Table2[[#This Row],[URL-not hyperlinked]])</f>
        <v>https://pubmed.ncbi.nlm.nih.gov/32437181/</v>
      </c>
      <c r="G100" s="37" t="s">
        <v>122</v>
      </c>
      <c r="H100" s="37" t="s">
        <v>123</v>
      </c>
      <c r="I100" s="37" t="s">
        <v>2086</v>
      </c>
      <c r="J100" s="39" t="s">
        <v>2087</v>
      </c>
      <c r="K100" s="39">
        <v>2020</v>
      </c>
      <c r="L100" s="39" t="s">
        <v>1541</v>
      </c>
      <c r="M100" s="39" t="s">
        <v>2088</v>
      </c>
      <c r="N100" s="39" t="s">
        <v>1423</v>
      </c>
      <c r="O100" s="39" t="s">
        <v>270</v>
      </c>
      <c r="P100" s="39" t="s">
        <v>270</v>
      </c>
      <c r="Q100" s="39" t="s">
        <v>270</v>
      </c>
      <c r="R100" s="39" t="s">
        <v>269</v>
      </c>
      <c r="S100" s="39" t="s">
        <v>114</v>
      </c>
      <c r="T100" s="39" t="s">
        <v>270</v>
      </c>
      <c r="U100" s="39" t="s">
        <v>270</v>
      </c>
      <c r="V100" s="39" t="s">
        <v>270</v>
      </c>
      <c r="W100" s="39" t="s">
        <v>270</v>
      </c>
      <c r="X100" s="39" t="s">
        <v>270</v>
      </c>
      <c r="Y100" s="39" t="s">
        <v>270</v>
      </c>
      <c r="Z100" s="39" t="s">
        <v>270</v>
      </c>
      <c r="AA100" s="39" t="s">
        <v>270</v>
      </c>
      <c r="AB100" s="39" t="s">
        <v>270</v>
      </c>
      <c r="AC100" s="39" t="s">
        <v>270</v>
      </c>
      <c r="AD100" s="39" t="s">
        <v>270</v>
      </c>
      <c r="AE100" s="39" t="s">
        <v>270</v>
      </c>
      <c r="AF100" s="39" t="s">
        <v>270</v>
      </c>
      <c r="AG100" s="39" t="s">
        <v>270</v>
      </c>
      <c r="AH100" s="39" t="s">
        <v>269</v>
      </c>
      <c r="AI100" s="39" t="s">
        <v>270</v>
      </c>
      <c r="AJ100" s="39" t="s">
        <v>270</v>
      </c>
      <c r="AK100" s="39" t="s">
        <v>270</v>
      </c>
      <c r="AL100" s="66" t="s">
        <v>1432</v>
      </c>
    </row>
    <row r="101" spans="1:38" ht="216.75" x14ac:dyDescent="0.45">
      <c r="A101" s="64" t="s">
        <v>2210</v>
      </c>
      <c r="B101" s="59" t="s">
        <v>2211</v>
      </c>
      <c r="C101" s="65">
        <v>43952</v>
      </c>
      <c r="D101" s="65">
        <v>43973</v>
      </c>
      <c r="E101" s="57" t="s">
        <v>2212</v>
      </c>
      <c r="F101" s="134" t="str">
        <f>HYPERLINK(Table2[[#This Row],[URL-not hyperlinked]])</f>
        <v>http://www.zgddek.com/EN/abstract/abstract24997.shtml</v>
      </c>
      <c r="G101" s="37" t="s">
        <v>121</v>
      </c>
      <c r="H101" s="37" t="s">
        <v>118</v>
      </c>
      <c r="I101" s="37" t="s">
        <v>2213</v>
      </c>
      <c r="J101" s="39" t="s">
        <v>1552</v>
      </c>
      <c r="K101" s="39">
        <v>2020</v>
      </c>
      <c r="L101" s="39" t="s">
        <v>1541</v>
      </c>
      <c r="M101" s="39"/>
      <c r="N101" s="39" t="s">
        <v>268</v>
      </c>
      <c r="O101" s="39" t="s">
        <v>270</v>
      </c>
      <c r="P101" s="39" t="s">
        <v>269</v>
      </c>
      <c r="Q101" s="39" t="s">
        <v>270</v>
      </c>
      <c r="R101" s="39" t="s">
        <v>270</v>
      </c>
      <c r="S101" s="39" t="s">
        <v>39</v>
      </c>
      <c r="T101" s="39" t="s">
        <v>270</v>
      </c>
      <c r="U101" s="39" t="s">
        <v>270</v>
      </c>
      <c r="V101" s="39" t="s">
        <v>270</v>
      </c>
      <c r="W101" s="39" t="s">
        <v>270</v>
      </c>
      <c r="X101" s="39" t="s">
        <v>270</v>
      </c>
      <c r="Y101" s="39" t="s">
        <v>270</v>
      </c>
      <c r="Z101" s="39" t="s">
        <v>270</v>
      </c>
      <c r="AA101" s="39" t="s">
        <v>270</v>
      </c>
      <c r="AB101" s="39" t="s">
        <v>270</v>
      </c>
      <c r="AC101" s="39" t="s">
        <v>270</v>
      </c>
      <c r="AD101" s="39" t="s">
        <v>270</v>
      </c>
      <c r="AE101" s="39" t="s">
        <v>270</v>
      </c>
      <c r="AF101" s="39" t="s">
        <v>270</v>
      </c>
      <c r="AG101" s="39" t="s">
        <v>270</v>
      </c>
      <c r="AH101" s="39" t="s">
        <v>270</v>
      </c>
      <c r="AI101" s="39" t="s">
        <v>270</v>
      </c>
      <c r="AJ101" s="39" t="s">
        <v>270</v>
      </c>
      <c r="AK101" s="39" t="s">
        <v>270</v>
      </c>
      <c r="AL101" s="66" t="s">
        <v>1432</v>
      </c>
    </row>
    <row r="102" spans="1:38" ht="229.5" hidden="1" x14ac:dyDescent="0.45">
      <c r="A102" s="61" t="s">
        <v>2315</v>
      </c>
      <c r="B102" s="59" t="s">
        <v>2316</v>
      </c>
      <c r="C102" s="63">
        <v>43972</v>
      </c>
      <c r="D102" s="63">
        <v>43973</v>
      </c>
      <c r="E102" s="37" t="s">
        <v>2317</v>
      </c>
      <c r="F102" s="134" t="str">
        <f>HYPERLINK(Table2[[#This Row],[URL-not hyperlinked]])</f>
        <v>https://doi.org/10.1055/s-0040-1712529</v>
      </c>
      <c r="G102" s="37" t="s">
        <v>117</v>
      </c>
      <c r="H102" s="37" t="s">
        <v>118</v>
      </c>
      <c r="I102" s="37" t="s">
        <v>2318</v>
      </c>
      <c r="J102" s="39" t="s">
        <v>308</v>
      </c>
      <c r="K102" s="39">
        <v>2020</v>
      </c>
      <c r="L102" s="39" t="s">
        <v>1541</v>
      </c>
      <c r="M102" s="39" t="s">
        <v>2319</v>
      </c>
      <c r="N102" s="39"/>
      <c r="O102" s="39" t="s">
        <v>269</v>
      </c>
      <c r="P102" s="39" t="s">
        <v>270</v>
      </c>
      <c r="Q102" s="39" t="s">
        <v>270</v>
      </c>
      <c r="R102" s="39" t="s">
        <v>270</v>
      </c>
      <c r="S102" s="39" t="s">
        <v>119</v>
      </c>
      <c r="T102" s="39" t="s">
        <v>2320</v>
      </c>
      <c r="U102" s="39" t="s">
        <v>269</v>
      </c>
      <c r="V102" s="39" t="s">
        <v>270</v>
      </c>
      <c r="W102" s="39" t="s">
        <v>270</v>
      </c>
      <c r="X102" s="39" t="s">
        <v>269</v>
      </c>
      <c r="Y102" s="39" t="s">
        <v>269</v>
      </c>
      <c r="Z102" s="39" t="s">
        <v>270</v>
      </c>
      <c r="AA102" s="39" t="s">
        <v>270</v>
      </c>
      <c r="AB102" s="39" t="s">
        <v>270</v>
      </c>
      <c r="AC102" s="39" t="s">
        <v>270</v>
      </c>
      <c r="AD102" s="39" t="s">
        <v>270</v>
      </c>
      <c r="AE102" s="39" t="s">
        <v>270</v>
      </c>
      <c r="AF102" s="39" t="s">
        <v>270</v>
      </c>
      <c r="AG102" s="39" t="s">
        <v>270</v>
      </c>
      <c r="AH102" s="39" t="s">
        <v>270</v>
      </c>
      <c r="AI102" s="39" t="s">
        <v>270</v>
      </c>
      <c r="AJ102" s="39" t="s">
        <v>270</v>
      </c>
      <c r="AK102" s="39" t="s">
        <v>270</v>
      </c>
      <c r="AL102" s="66" t="s">
        <v>1432</v>
      </c>
    </row>
    <row r="103" spans="1:38" ht="89.25" hidden="1" x14ac:dyDescent="0.45">
      <c r="A103" s="61" t="s">
        <v>2321</v>
      </c>
      <c r="B103" s="62" t="s">
        <v>2322</v>
      </c>
      <c r="C103" s="63">
        <v>43944</v>
      </c>
      <c r="D103" s="63">
        <v>43973</v>
      </c>
      <c r="E103" s="37" t="s">
        <v>2323</v>
      </c>
      <c r="F103" s="134" t="str">
        <f>HYPERLINK(Table2[[#This Row],[URL-not hyperlinked]])</f>
        <v>https://doi.org/10.1016/j.ijoa.2020.04.006</v>
      </c>
      <c r="G103" s="37" t="s">
        <v>188</v>
      </c>
      <c r="H103" s="37" t="s">
        <v>116</v>
      </c>
      <c r="I103" s="37" t="s">
        <v>2324</v>
      </c>
      <c r="J103" s="39" t="s">
        <v>2325</v>
      </c>
      <c r="K103" s="39">
        <v>2020</v>
      </c>
      <c r="L103" s="39" t="s">
        <v>1541</v>
      </c>
      <c r="M103" s="39" t="s">
        <v>2326</v>
      </c>
      <c r="N103" s="39"/>
      <c r="O103" s="39" t="s">
        <v>269</v>
      </c>
      <c r="P103" s="39" t="s">
        <v>270</v>
      </c>
      <c r="Q103" s="39" t="s">
        <v>270</v>
      </c>
      <c r="R103" s="39" t="s">
        <v>269</v>
      </c>
      <c r="S103" s="39" t="s">
        <v>119</v>
      </c>
      <c r="T103" s="39" t="s">
        <v>270</v>
      </c>
      <c r="U103" s="39" t="s">
        <v>270</v>
      </c>
      <c r="V103" s="39" t="s">
        <v>270</v>
      </c>
      <c r="W103" s="39" t="s">
        <v>270</v>
      </c>
      <c r="X103" s="39" t="s">
        <v>270</v>
      </c>
      <c r="Y103" s="39" t="s">
        <v>270</v>
      </c>
      <c r="Z103" s="39" t="s">
        <v>270</v>
      </c>
      <c r="AA103" s="39" t="s">
        <v>270</v>
      </c>
      <c r="AB103" s="39" t="s">
        <v>270</v>
      </c>
      <c r="AC103" s="39" t="s">
        <v>270</v>
      </c>
      <c r="AD103" s="39" t="s">
        <v>270</v>
      </c>
      <c r="AE103" s="39" t="s">
        <v>270</v>
      </c>
      <c r="AF103" s="39" t="s">
        <v>270</v>
      </c>
      <c r="AG103" s="39" t="s">
        <v>270</v>
      </c>
      <c r="AH103" s="39" t="s">
        <v>270</v>
      </c>
      <c r="AI103" s="39" t="s">
        <v>270</v>
      </c>
      <c r="AJ103" s="39" t="s">
        <v>270</v>
      </c>
      <c r="AK103" s="39" t="s">
        <v>270</v>
      </c>
      <c r="AL103" s="66" t="s">
        <v>1432</v>
      </c>
    </row>
    <row r="104" spans="1:38" ht="42.75" hidden="1" x14ac:dyDescent="0.45">
      <c r="A104" s="61" t="s">
        <v>2327</v>
      </c>
      <c r="B104" s="62" t="s">
        <v>272</v>
      </c>
      <c r="C104" s="63">
        <v>43971</v>
      </c>
      <c r="D104" s="63">
        <v>43973</v>
      </c>
      <c r="E104" s="57" t="s">
        <v>2328</v>
      </c>
      <c r="F104" s="134" t="str">
        <f>HYPERLINK(Table2[[#This Row],[URL-not hyperlinked]])</f>
        <v>https://doi.org/10.1089/cyber.2020.29185.bkw</v>
      </c>
      <c r="G104" s="37" t="s">
        <v>122</v>
      </c>
      <c r="H104" s="37" t="s">
        <v>123</v>
      </c>
      <c r="I104" s="37" t="s">
        <v>2329</v>
      </c>
      <c r="J104" s="39" t="s">
        <v>2330</v>
      </c>
      <c r="K104" s="39">
        <v>2020</v>
      </c>
      <c r="L104" s="39" t="s">
        <v>1541</v>
      </c>
      <c r="M104" s="39" t="s">
        <v>2331</v>
      </c>
      <c r="N104" s="39"/>
      <c r="O104" s="39" t="s">
        <v>270</v>
      </c>
      <c r="P104" s="39" t="s">
        <v>269</v>
      </c>
      <c r="Q104" s="39" t="s">
        <v>270</v>
      </c>
      <c r="R104" s="39" t="s">
        <v>270</v>
      </c>
      <c r="S104" s="39" t="s">
        <v>119</v>
      </c>
      <c r="T104" s="39" t="s">
        <v>270</v>
      </c>
      <c r="U104" s="39" t="s">
        <v>270</v>
      </c>
      <c r="V104" s="39" t="s">
        <v>270</v>
      </c>
      <c r="W104" s="39" t="s">
        <v>270</v>
      </c>
      <c r="X104" s="39" t="s">
        <v>270</v>
      </c>
      <c r="Y104" s="39" t="s">
        <v>270</v>
      </c>
      <c r="Z104" s="39" t="s">
        <v>270</v>
      </c>
      <c r="AA104" s="39" t="s">
        <v>270</v>
      </c>
      <c r="AB104" s="39" t="s">
        <v>270</v>
      </c>
      <c r="AC104" s="39" t="s">
        <v>270</v>
      </c>
      <c r="AD104" s="39" t="s">
        <v>270</v>
      </c>
      <c r="AE104" s="39" t="s">
        <v>270</v>
      </c>
      <c r="AF104" s="39" t="s">
        <v>270</v>
      </c>
      <c r="AG104" s="39" t="s">
        <v>270</v>
      </c>
      <c r="AH104" s="39" t="s">
        <v>270</v>
      </c>
      <c r="AI104" s="39" t="s">
        <v>270</v>
      </c>
      <c r="AJ104" s="39" t="s">
        <v>270</v>
      </c>
      <c r="AK104" s="39" t="s">
        <v>270</v>
      </c>
      <c r="AL104" s="66" t="s">
        <v>1432</v>
      </c>
    </row>
    <row r="105" spans="1:38" ht="344.25" hidden="1" x14ac:dyDescent="0.45">
      <c r="A105" s="61" t="s">
        <v>2332</v>
      </c>
      <c r="B105" s="62" t="s">
        <v>2333</v>
      </c>
      <c r="C105" s="63">
        <v>43972</v>
      </c>
      <c r="D105" s="63">
        <v>43973</v>
      </c>
      <c r="E105" s="57" t="s">
        <v>2334</v>
      </c>
      <c r="F105" s="134" t="str">
        <f>HYPERLINK(Table2[[#This Row],[URL-not hyperlinked]])</f>
        <v>https://doi.org/10.1371/journal.pone.0233744</v>
      </c>
      <c r="G105" s="37" t="s">
        <v>2335</v>
      </c>
      <c r="H105" s="37" t="s">
        <v>126</v>
      </c>
      <c r="I105" s="37" t="s">
        <v>2336</v>
      </c>
      <c r="J105" s="39" t="s">
        <v>2337</v>
      </c>
      <c r="K105" s="39">
        <v>2020</v>
      </c>
      <c r="L105" s="39" t="s">
        <v>1541</v>
      </c>
      <c r="M105" s="39" t="s">
        <v>2338</v>
      </c>
      <c r="N105" s="39"/>
      <c r="O105" s="39" t="s">
        <v>270</v>
      </c>
      <c r="P105" s="39" t="s">
        <v>269</v>
      </c>
      <c r="Q105" s="39" t="s">
        <v>270</v>
      </c>
      <c r="R105" s="39" t="s">
        <v>270</v>
      </c>
      <c r="S105" s="39" t="s">
        <v>39</v>
      </c>
      <c r="T105" s="39" t="s">
        <v>2339</v>
      </c>
      <c r="U105" s="39" t="s">
        <v>270</v>
      </c>
      <c r="V105" s="39" t="s">
        <v>270</v>
      </c>
      <c r="W105" s="39" t="s">
        <v>270</v>
      </c>
      <c r="X105" s="39" t="s">
        <v>270</v>
      </c>
      <c r="Y105" s="39" t="s">
        <v>270</v>
      </c>
      <c r="Z105" s="39" t="s">
        <v>270</v>
      </c>
      <c r="AA105" s="39" t="s">
        <v>270</v>
      </c>
      <c r="AB105" s="39" t="s">
        <v>270</v>
      </c>
      <c r="AC105" s="39" t="s">
        <v>270</v>
      </c>
      <c r="AD105" s="39" t="s">
        <v>270</v>
      </c>
      <c r="AE105" s="39" t="s">
        <v>270</v>
      </c>
      <c r="AF105" s="39" t="s">
        <v>270</v>
      </c>
      <c r="AG105" s="39" t="s">
        <v>270</v>
      </c>
      <c r="AH105" s="39" t="s">
        <v>270</v>
      </c>
      <c r="AI105" s="39" t="s">
        <v>270</v>
      </c>
      <c r="AJ105" s="39" t="s">
        <v>270</v>
      </c>
      <c r="AK105" s="39" t="s">
        <v>270</v>
      </c>
      <c r="AL105" s="66" t="s">
        <v>1432</v>
      </c>
    </row>
    <row r="106" spans="1:38" ht="114.75" hidden="1" x14ac:dyDescent="0.45">
      <c r="A106" s="61" t="s">
        <v>2340</v>
      </c>
      <c r="B106" s="62" t="s">
        <v>2341</v>
      </c>
      <c r="C106" s="63">
        <v>43954</v>
      </c>
      <c r="D106" s="63">
        <v>43973</v>
      </c>
      <c r="E106" s="57" t="s">
        <v>2342</v>
      </c>
      <c r="F106" s="134" t="str">
        <f>HYPERLINK(Table2[[#This Row],[URL-not hyperlinked]])</f>
        <v>https://doi.org/10.1080/13625187.2020.1766016</v>
      </c>
      <c r="G106" s="37" t="s">
        <v>120</v>
      </c>
      <c r="H106" s="37" t="s">
        <v>123</v>
      </c>
      <c r="I106" s="37" t="s">
        <v>2343</v>
      </c>
      <c r="J106" s="39" t="s">
        <v>1710</v>
      </c>
      <c r="K106" s="39">
        <v>2020</v>
      </c>
      <c r="L106" s="39" t="s">
        <v>1541</v>
      </c>
      <c r="M106" s="39" t="s">
        <v>2344</v>
      </c>
      <c r="N106" s="39"/>
      <c r="O106" s="39"/>
      <c r="P106" s="39" t="s">
        <v>270</v>
      </c>
      <c r="Q106" s="39" t="s">
        <v>270</v>
      </c>
      <c r="R106" s="39" t="s">
        <v>269</v>
      </c>
      <c r="S106" s="39" t="s">
        <v>119</v>
      </c>
      <c r="T106" s="39" t="s">
        <v>270</v>
      </c>
      <c r="U106" s="39" t="s">
        <v>270</v>
      </c>
      <c r="V106" s="39" t="s">
        <v>270</v>
      </c>
      <c r="W106" s="39" t="s">
        <v>270</v>
      </c>
      <c r="X106" s="39" t="s">
        <v>270</v>
      </c>
      <c r="Y106" s="39" t="s">
        <v>270</v>
      </c>
      <c r="Z106" s="39" t="s">
        <v>270</v>
      </c>
      <c r="AA106" s="39" t="s">
        <v>270</v>
      </c>
      <c r="AB106" s="39" t="s">
        <v>270</v>
      </c>
      <c r="AC106" s="39" t="s">
        <v>270</v>
      </c>
      <c r="AD106" s="39" t="s">
        <v>270</v>
      </c>
      <c r="AE106" s="39" t="s">
        <v>270</v>
      </c>
      <c r="AF106" s="39" t="s">
        <v>270</v>
      </c>
      <c r="AG106" s="39" t="s">
        <v>269</v>
      </c>
      <c r="AH106" s="39" t="s">
        <v>270</v>
      </c>
      <c r="AI106" s="39" t="s">
        <v>270</v>
      </c>
      <c r="AJ106" s="39" t="s">
        <v>270</v>
      </c>
      <c r="AK106" s="39" t="s">
        <v>270</v>
      </c>
      <c r="AL106" s="66" t="s">
        <v>1432</v>
      </c>
    </row>
    <row r="107" spans="1:38" ht="42.75" hidden="1" x14ac:dyDescent="0.45">
      <c r="A107" s="61" t="s">
        <v>2345</v>
      </c>
      <c r="B107" s="62" t="s">
        <v>272</v>
      </c>
      <c r="C107" s="63">
        <v>43971</v>
      </c>
      <c r="D107" s="63">
        <v>43973</v>
      </c>
      <c r="E107" s="57" t="s">
        <v>2346</v>
      </c>
      <c r="F107" s="134" t="str">
        <f>HYPERLINK(Table2[[#This Row],[URL-not hyperlinked]])</f>
        <v>https://doi.org/10.1542/peds.2020-1057</v>
      </c>
      <c r="G107" s="37" t="s">
        <v>117</v>
      </c>
      <c r="H107" s="37" t="s">
        <v>116</v>
      </c>
      <c r="I107" s="37" t="s">
        <v>2347</v>
      </c>
      <c r="J107" s="39" t="s">
        <v>288</v>
      </c>
      <c r="K107" s="39">
        <v>2020</v>
      </c>
      <c r="L107" s="39" t="s">
        <v>1541</v>
      </c>
      <c r="M107" s="39" t="s">
        <v>2348</v>
      </c>
      <c r="N107" s="39"/>
      <c r="O107" s="39" t="s">
        <v>270</v>
      </c>
      <c r="P107" s="39" t="s">
        <v>270</v>
      </c>
      <c r="Q107" s="39" t="s">
        <v>270</v>
      </c>
      <c r="R107" s="39" t="s">
        <v>269</v>
      </c>
      <c r="S107" s="39" t="s">
        <v>119</v>
      </c>
      <c r="T107" s="39" t="s">
        <v>270</v>
      </c>
      <c r="U107" s="39" t="s">
        <v>270</v>
      </c>
      <c r="V107" s="39" t="s">
        <v>270</v>
      </c>
      <c r="W107" s="39" t="s">
        <v>270</v>
      </c>
      <c r="X107" s="39" t="s">
        <v>270</v>
      </c>
      <c r="Y107" s="39" t="s">
        <v>270</v>
      </c>
      <c r="Z107" s="39" t="s">
        <v>270</v>
      </c>
      <c r="AA107" s="39" t="s">
        <v>270</v>
      </c>
      <c r="AB107" s="39" t="s">
        <v>270</v>
      </c>
      <c r="AC107" s="39" t="s">
        <v>270</v>
      </c>
      <c r="AD107" s="39" t="s">
        <v>270</v>
      </c>
      <c r="AE107" s="39" t="s">
        <v>270</v>
      </c>
      <c r="AF107" s="39" t="s">
        <v>270</v>
      </c>
      <c r="AG107" s="39" t="s">
        <v>270</v>
      </c>
      <c r="AH107" s="39" t="s">
        <v>270</v>
      </c>
      <c r="AI107" s="39" t="s">
        <v>270</v>
      </c>
      <c r="AJ107" s="39" t="s">
        <v>270</v>
      </c>
      <c r="AK107" s="39" t="s">
        <v>270</v>
      </c>
      <c r="AL107" s="66" t="s">
        <v>1432</v>
      </c>
    </row>
    <row r="108" spans="1:38" ht="166.5" hidden="1" customHeight="1" x14ac:dyDescent="0.45">
      <c r="A108" s="61" t="s">
        <v>2349</v>
      </c>
      <c r="B108" s="62" t="s">
        <v>2350</v>
      </c>
      <c r="C108" s="63">
        <v>43971</v>
      </c>
      <c r="D108" s="63">
        <v>43973</v>
      </c>
      <c r="E108" s="57" t="s">
        <v>2351</v>
      </c>
      <c r="F108" s="134" t="str">
        <f>HYPERLINK(Table2[[#This Row],[URL-not hyperlinked]])</f>
        <v>https://doi.org/10.1080/14767058.2020.1765334</v>
      </c>
      <c r="G108" s="37" t="s">
        <v>117</v>
      </c>
      <c r="H108" s="37" t="s">
        <v>118</v>
      </c>
      <c r="I108" s="37" t="s">
        <v>2352</v>
      </c>
      <c r="J108" s="39" t="s">
        <v>273</v>
      </c>
      <c r="K108" s="39">
        <v>2020</v>
      </c>
      <c r="L108" s="39" t="s">
        <v>1541</v>
      </c>
      <c r="M108" s="39" t="s">
        <v>2353</v>
      </c>
      <c r="N108" s="39"/>
      <c r="O108" s="39" t="s">
        <v>269</v>
      </c>
      <c r="P108" s="39" t="s">
        <v>270</v>
      </c>
      <c r="Q108" s="39" t="s">
        <v>269</v>
      </c>
      <c r="R108" s="39" t="s">
        <v>270</v>
      </c>
      <c r="S108" s="39" t="s">
        <v>119</v>
      </c>
      <c r="T108" s="39" t="s">
        <v>2354</v>
      </c>
      <c r="U108" s="39" t="s">
        <v>269</v>
      </c>
      <c r="V108" s="39" t="s">
        <v>270</v>
      </c>
      <c r="W108" s="39" t="s">
        <v>270</v>
      </c>
      <c r="X108" s="39" t="s">
        <v>269</v>
      </c>
      <c r="Y108" s="39" t="s">
        <v>269</v>
      </c>
      <c r="Z108" s="39" t="s">
        <v>270</v>
      </c>
      <c r="AA108" s="39" t="s">
        <v>270</v>
      </c>
      <c r="AB108" s="39" t="s">
        <v>270</v>
      </c>
      <c r="AC108" s="39" t="s">
        <v>270</v>
      </c>
      <c r="AD108" s="39" t="s">
        <v>270</v>
      </c>
      <c r="AE108" s="39" t="s">
        <v>270</v>
      </c>
      <c r="AF108" s="39" t="s">
        <v>270</v>
      </c>
      <c r="AG108" s="39" t="s">
        <v>270</v>
      </c>
      <c r="AH108" s="39" t="s">
        <v>270</v>
      </c>
      <c r="AI108" s="39" t="s">
        <v>270</v>
      </c>
      <c r="AJ108" s="39" t="s">
        <v>270</v>
      </c>
      <c r="AK108" s="39" t="s">
        <v>270</v>
      </c>
      <c r="AL108" s="66" t="s">
        <v>1432</v>
      </c>
    </row>
    <row r="109" spans="1:38" ht="165.75" hidden="1" x14ac:dyDescent="0.45">
      <c r="A109" s="61" t="s">
        <v>1651</v>
      </c>
      <c r="B109" s="62" t="s">
        <v>1652</v>
      </c>
      <c r="C109" s="63">
        <v>43972</v>
      </c>
      <c r="D109" s="65">
        <v>43974</v>
      </c>
      <c r="E109" s="57" t="s">
        <v>1653</v>
      </c>
      <c r="F109" s="134" t="str">
        <f>HYPERLINK(Table2[[#This Row],[URL-not hyperlinked]])</f>
        <v>https://www.nature.com/articles/s41372-020-0695-0</v>
      </c>
      <c r="G109" s="37" t="s">
        <v>117</v>
      </c>
      <c r="H109" s="37" t="s">
        <v>123</v>
      </c>
      <c r="I109" s="37" t="s">
        <v>1654</v>
      </c>
      <c r="J109" s="39" t="s">
        <v>1655</v>
      </c>
      <c r="K109" s="39">
        <v>2020</v>
      </c>
      <c r="L109" s="39" t="s">
        <v>1541</v>
      </c>
      <c r="M109" s="39" t="s">
        <v>1656</v>
      </c>
      <c r="N109" s="39"/>
      <c r="O109" s="39" t="s">
        <v>269</v>
      </c>
      <c r="P109" s="39" t="s">
        <v>270</v>
      </c>
      <c r="Q109" s="39" t="s">
        <v>270</v>
      </c>
      <c r="R109" s="39" t="s">
        <v>270</v>
      </c>
      <c r="S109" s="39" t="s">
        <v>119</v>
      </c>
      <c r="T109" s="39" t="s">
        <v>302</v>
      </c>
      <c r="U109" s="39" t="s">
        <v>270</v>
      </c>
      <c r="V109" s="39" t="s">
        <v>270</v>
      </c>
      <c r="W109" s="39" t="s">
        <v>270</v>
      </c>
      <c r="X109" s="39" t="s">
        <v>270</v>
      </c>
      <c r="Y109" s="39" t="s">
        <v>269</v>
      </c>
      <c r="Z109" s="39" t="s">
        <v>270</v>
      </c>
      <c r="AA109" s="39" t="s">
        <v>270</v>
      </c>
      <c r="AB109" s="39" t="s">
        <v>270</v>
      </c>
      <c r="AC109" s="39" t="s">
        <v>270</v>
      </c>
      <c r="AD109" s="39" t="s">
        <v>270</v>
      </c>
      <c r="AE109" s="39" t="s">
        <v>269</v>
      </c>
      <c r="AF109" s="39" t="s">
        <v>269</v>
      </c>
      <c r="AG109" s="39" t="s">
        <v>270</v>
      </c>
      <c r="AH109" s="39" t="s">
        <v>270</v>
      </c>
      <c r="AI109" s="39" t="s">
        <v>270</v>
      </c>
      <c r="AJ109" s="39" t="s">
        <v>270</v>
      </c>
      <c r="AK109" s="39" t="s">
        <v>2514</v>
      </c>
      <c r="AL109" s="66" t="s">
        <v>1432</v>
      </c>
    </row>
    <row r="110" spans="1:38" ht="178.5" hidden="1" x14ac:dyDescent="0.45">
      <c r="A110" s="58" t="s">
        <v>2295</v>
      </c>
      <c r="B110" s="62" t="s">
        <v>2296</v>
      </c>
      <c r="C110" s="65">
        <v>43973</v>
      </c>
      <c r="D110" s="65">
        <v>43974</v>
      </c>
      <c r="E110" s="37" t="s">
        <v>2297</v>
      </c>
      <c r="F110" s="134" t="str">
        <f>HYPERLINK(Table2[[#This Row],[URL-not hyperlinked]])</f>
        <v>https://doi.org/10.1007/s00431-020-03690-9</v>
      </c>
      <c r="G110" s="37" t="s">
        <v>115</v>
      </c>
      <c r="H110" s="37" t="s">
        <v>2263</v>
      </c>
      <c r="I110" s="37" t="s">
        <v>2298</v>
      </c>
      <c r="J110" s="39" t="s">
        <v>2299</v>
      </c>
      <c r="K110" s="39">
        <v>2020</v>
      </c>
      <c r="L110" s="39" t="s">
        <v>1541</v>
      </c>
      <c r="M110" s="39" t="s">
        <v>2300</v>
      </c>
      <c r="N110" s="39"/>
      <c r="O110" s="39" t="s">
        <v>269</v>
      </c>
      <c r="P110" s="39" t="s">
        <v>269</v>
      </c>
      <c r="Q110" s="39" t="s">
        <v>269</v>
      </c>
      <c r="R110" s="39" t="s">
        <v>270</v>
      </c>
      <c r="S110" s="39" t="s">
        <v>114</v>
      </c>
      <c r="T110" s="39" t="s">
        <v>270</v>
      </c>
      <c r="U110" s="39" t="s">
        <v>270</v>
      </c>
      <c r="V110" s="39" t="s">
        <v>270</v>
      </c>
      <c r="W110" s="39" t="s">
        <v>270</v>
      </c>
      <c r="X110" s="39" t="s">
        <v>270</v>
      </c>
      <c r="Y110" s="39" t="s">
        <v>270</v>
      </c>
      <c r="Z110" s="39" t="s">
        <v>270</v>
      </c>
      <c r="AA110" s="39" t="s">
        <v>270</v>
      </c>
      <c r="AB110" s="39" t="s">
        <v>270</v>
      </c>
      <c r="AC110" s="39" t="s">
        <v>270</v>
      </c>
      <c r="AD110" s="39" t="s">
        <v>270</v>
      </c>
      <c r="AE110" s="39" t="s">
        <v>270</v>
      </c>
      <c r="AF110" s="39" t="s">
        <v>270</v>
      </c>
      <c r="AG110" s="39" t="s">
        <v>270</v>
      </c>
      <c r="AH110" s="39" t="s">
        <v>270</v>
      </c>
      <c r="AI110" s="39" t="s">
        <v>270</v>
      </c>
      <c r="AJ110" s="39" t="s">
        <v>270</v>
      </c>
      <c r="AK110" s="39" t="s">
        <v>2514</v>
      </c>
      <c r="AL110" s="66" t="s">
        <v>1432</v>
      </c>
    </row>
    <row r="111" spans="1:38" ht="306" hidden="1" x14ac:dyDescent="0.45">
      <c r="A111" s="61" t="s">
        <v>2301</v>
      </c>
      <c r="B111" s="59" t="s">
        <v>2302</v>
      </c>
      <c r="C111" s="63">
        <v>43936</v>
      </c>
      <c r="D111" s="63">
        <v>43974</v>
      </c>
      <c r="E111" s="57" t="s">
        <v>2303</v>
      </c>
      <c r="F111" s="134" t="str">
        <f>HYPERLINK(Table2[[#This Row],[URL-not hyperlinked]])</f>
        <v>http://www.ncbi.nlm.nih.gov/pmc/articles/pmc7211430/</v>
      </c>
      <c r="G111" s="37" t="s">
        <v>115</v>
      </c>
      <c r="H111" s="37" t="s">
        <v>116</v>
      </c>
      <c r="I111" s="37" t="s">
        <v>2304</v>
      </c>
      <c r="J111" s="39" t="s">
        <v>2073</v>
      </c>
      <c r="K111" s="39">
        <v>2020</v>
      </c>
      <c r="L111" s="39" t="s">
        <v>1541</v>
      </c>
      <c r="M111" s="39"/>
      <c r="N111" s="39"/>
      <c r="O111" s="39" t="s">
        <v>269</v>
      </c>
      <c r="P111" s="39" t="s">
        <v>270</v>
      </c>
      <c r="Q111" s="39" t="s">
        <v>269</v>
      </c>
      <c r="R111" s="39" t="s">
        <v>270</v>
      </c>
      <c r="S111" s="39" t="s">
        <v>114</v>
      </c>
      <c r="T111" s="39" t="s">
        <v>270</v>
      </c>
      <c r="U111" s="39" t="s">
        <v>270</v>
      </c>
      <c r="V111" s="39" t="s">
        <v>270</v>
      </c>
      <c r="W111" s="39" t="s">
        <v>270</v>
      </c>
      <c r="X111" s="39" t="s">
        <v>270</v>
      </c>
      <c r="Y111" s="39" t="s">
        <v>270</v>
      </c>
      <c r="Z111" s="39" t="s">
        <v>270</v>
      </c>
      <c r="AA111" s="39" t="s">
        <v>270</v>
      </c>
      <c r="AB111" s="39" t="s">
        <v>270</v>
      </c>
      <c r="AC111" s="39" t="s">
        <v>270</v>
      </c>
      <c r="AD111" s="39" t="s">
        <v>270</v>
      </c>
      <c r="AE111" s="39" t="s">
        <v>270</v>
      </c>
      <c r="AF111" s="39" t="s">
        <v>270</v>
      </c>
      <c r="AG111" s="39" t="s">
        <v>270</v>
      </c>
      <c r="AH111" s="39" t="s">
        <v>270</v>
      </c>
      <c r="AI111" s="39" t="s">
        <v>270</v>
      </c>
      <c r="AJ111" s="39" t="s">
        <v>270</v>
      </c>
      <c r="AK111" s="39" t="s">
        <v>2514</v>
      </c>
      <c r="AL111" s="66" t="s">
        <v>1432</v>
      </c>
    </row>
    <row r="112" spans="1:38" ht="42.75" hidden="1" x14ac:dyDescent="0.45">
      <c r="A112" s="58" t="s">
        <v>1544</v>
      </c>
      <c r="B112" s="38" t="s">
        <v>122</v>
      </c>
      <c r="C112" s="65">
        <v>43972</v>
      </c>
      <c r="D112" s="65">
        <v>43974</v>
      </c>
      <c r="E112" s="37" t="s">
        <v>1545</v>
      </c>
      <c r="F112" s="134" t="str">
        <f>HYPERLINK(Table2[[#This Row],[URL-not hyperlinked]])</f>
        <v>https://europepmc.org/article/med/32441271</v>
      </c>
      <c r="G112" s="37" t="s">
        <v>127</v>
      </c>
      <c r="H112" s="37" t="s">
        <v>118</v>
      </c>
      <c r="I112" s="37" t="s">
        <v>1546</v>
      </c>
      <c r="J112" s="39" t="s">
        <v>305</v>
      </c>
      <c r="K112" s="39">
        <v>2020</v>
      </c>
      <c r="L112" s="39" t="s">
        <v>1541</v>
      </c>
      <c r="M112" s="39"/>
      <c r="N112" s="39" t="s">
        <v>1547</v>
      </c>
      <c r="O112" s="39" t="s">
        <v>270</v>
      </c>
      <c r="P112" s="39" t="s">
        <v>269</v>
      </c>
      <c r="Q112" s="39" t="s">
        <v>270</v>
      </c>
      <c r="R112" s="39" t="s">
        <v>270</v>
      </c>
      <c r="S112" s="39" t="s">
        <v>39</v>
      </c>
      <c r="T112" s="39">
        <v>1</v>
      </c>
      <c r="U112" s="39" t="s">
        <v>270</v>
      </c>
      <c r="V112" s="39" t="s">
        <v>270</v>
      </c>
      <c r="W112" s="39" t="s">
        <v>270</v>
      </c>
      <c r="X112" s="39" t="s">
        <v>270</v>
      </c>
      <c r="Y112" s="39" t="s">
        <v>270</v>
      </c>
      <c r="Z112" s="39" t="s">
        <v>269</v>
      </c>
      <c r="AA112" s="39" t="s">
        <v>269</v>
      </c>
      <c r="AB112" s="39" t="s">
        <v>270</v>
      </c>
      <c r="AC112" s="39" t="s">
        <v>270</v>
      </c>
      <c r="AD112" s="39" t="s">
        <v>270</v>
      </c>
      <c r="AE112" s="39" t="s">
        <v>270</v>
      </c>
      <c r="AF112" s="39" t="s">
        <v>270</v>
      </c>
      <c r="AG112" s="39" t="s">
        <v>270</v>
      </c>
      <c r="AH112" s="39" t="s">
        <v>270</v>
      </c>
      <c r="AI112" s="39" t="s">
        <v>270</v>
      </c>
      <c r="AJ112" s="39" t="s">
        <v>270</v>
      </c>
      <c r="AK112" s="39" t="s">
        <v>270</v>
      </c>
      <c r="AL112" s="66" t="s">
        <v>1432</v>
      </c>
    </row>
    <row r="113" spans="1:38" ht="85.5" hidden="1" x14ac:dyDescent="0.45">
      <c r="A113" s="58" t="s">
        <v>1602</v>
      </c>
      <c r="B113" s="62" t="s">
        <v>272</v>
      </c>
      <c r="C113" s="122" t="s">
        <v>292</v>
      </c>
      <c r="D113" s="65">
        <v>43974</v>
      </c>
      <c r="E113" s="37" t="s">
        <v>1603</v>
      </c>
      <c r="F113" s="134" t="str">
        <f>HYPERLINK(Table2[[#This Row],[URL-not hyperlinked]])</f>
        <v>https://journals.lww.com/jpgn/Fulltext/2020/06000/Coronavirus_Disease_2019_and_the_Pediatric.2.aspx</v>
      </c>
      <c r="G113" s="37" t="s">
        <v>117</v>
      </c>
      <c r="H113" s="37" t="s">
        <v>123</v>
      </c>
      <c r="I113" s="37" t="s">
        <v>1604</v>
      </c>
      <c r="J113" s="39" t="s">
        <v>1605</v>
      </c>
      <c r="K113" s="39">
        <v>2020</v>
      </c>
      <c r="L113" s="39" t="s">
        <v>1541</v>
      </c>
      <c r="M113" s="39" t="s">
        <v>1606</v>
      </c>
      <c r="N113" s="39"/>
      <c r="O113" s="39" t="s">
        <v>270</v>
      </c>
      <c r="P113" s="39" t="s">
        <v>270</v>
      </c>
      <c r="Q113" s="39" t="s">
        <v>270</v>
      </c>
      <c r="R113" s="39" t="s">
        <v>269</v>
      </c>
      <c r="S113" s="39" t="s">
        <v>119</v>
      </c>
      <c r="T113" s="39" t="s">
        <v>302</v>
      </c>
      <c r="U113" s="39" t="s">
        <v>270</v>
      </c>
      <c r="V113" s="39" t="s">
        <v>270</v>
      </c>
      <c r="W113" s="39" t="s">
        <v>270</v>
      </c>
      <c r="X113" s="39" t="s">
        <v>270</v>
      </c>
      <c r="Y113" s="39" t="s">
        <v>270</v>
      </c>
      <c r="Z113" s="39" t="s">
        <v>270</v>
      </c>
      <c r="AA113" s="39" t="s">
        <v>270</v>
      </c>
      <c r="AB113" s="39" t="s">
        <v>270</v>
      </c>
      <c r="AC113" s="39" t="s">
        <v>270</v>
      </c>
      <c r="AD113" s="39" t="s">
        <v>270</v>
      </c>
      <c r="AE113" s="39" t="s">
        <v>270</v>
      </c>
      <c r="AF113" s="39" t="s">
        <v>270</v>
      </c>
      <c r="AG113" s="39" t="s">
        <v>270</v>
      </c>
      <c r="AH113" s="39" t="s">
        <v>269</v>
      </c>
      <c r="AI113" s="39" t="s">
        <v>270</v>
      </c>
      <c r="AJ113" s="39" t="s">
        <v>270</v>
      </c>
      <c r="AK113" s="39" t="s">
        <v>270</v>
      </c>
      <c r="AL113" s="66" t="s">
        <v>1432</v>
      </c>
    </row>
    <row r="114" spans="1:38" ht="71.25" hidden="1" x14ac:dyDescent="0.45">
      <c r="A114" s="61" t="s">
        <v>1607</v>
      </c>
      <c r="B114" s="62" t="s">
        <v>122</v>
      </c>
      <c r="C114" s="63">
        <v>43970</v>
      </c>
      <c r="D114" s="63">
        <v>43974</v>
      </c>
      <c r="E114" s="37" t="s">
        <v>1608</v>
      </c>
      <c r="F114" s="134" t="str">
        <f>HYPERLINK(Table2[[#This Row],[URL-not hyperlinked]])</f>
        <v>https://www.thelancet.com/journals/lanchi/article/PIIS2352-4642(20)30166-8/fulltext</v>
      </c>
      <c r="G114" s="37" t="s">
        <v>122</v>
      </c>
      <c r="H114" s="37" t="s">
        <v>118</v>
      </c>
      <c r="I114" s="37" t="s">
        <v>1609</v>
      </c>
      <c r="J114" s="39" t="s">
        <v>1610</v>
      </c>
      <c r="K114" s="39">
        <v>2020</v>
      </c>
      <c r="L114" s="39" t="s">
        <v>1541</v>
      </c>
      <c r="M114" s="39" t="s">
        <v>1611</v>
      </c>
      <c r="N114" s="39"/>
      <c r="O114" s="39" t="s">
        <v>269</v>
      </c>
      <c r="P114" s="39" t="s">
        <v>270</v>
      </c>
      <c r="Q114" s="39" t="s">
        <v>270</v>
      </c>
      <c r="R114" s="39" t="s">
        <v>270</v>
      </c>
      <c r="S114" s="39" t="s">
        <v>119</v>
      </c>
      <c r="T114" s="39">
        <v>1</v>
      </c>
      <c r="U114" s="39" t="s">
        <v>269</v>
      </c>
      <c r="V114" s="39" t="s">
        <v>270</v>
      </c>
      <c r="W114" s="39" t="s">
        <v>270</v>
      </c>
      <c r="X114" s="39" t="s">
        <v>270</v>
      </c>
      <c r="Y114" s="39" t="s">
        <v>270</v>
      </c>
      <c r="Z114" s="39" t="s">
        <v>270</v>
      </c>
      <c r="AA114" s="39" t="s">
        <v>270</v>
      </c>
      <c r="AB114" s="39" t="s">
        <v>270</v>
      </c>
      <c r="AC114" s="39" t="s">
        <v>270</v>
      </c>
      <c r="AD114" s="39" t="s">
        <v>270</v>
      </c>
      <c r="AE114" s="39" t="s">
        <v>270</v>
      </c>
      <c r="AF114" s="39" t="s">
        <v>270</v>
      </c>
      <c r="AG114" s="39" t="s">
        <v>270</v>
      </c>
      <c r="AH114" s="39" t="s">
        <v>270</v>
      </c>
      <c r="AI114" s="39" t="s">
        <v>270</v>
      </c>
      <c r="AJ114" s="39" t="s">
        <v>270</v>
      </c>
      <c r="AK114" s="39" t="s">
        <v>270</v>
      </c>
      <c r="AL114" s="66" t="s">
        <v>1432</v>
      </c>
    </row>
    <row r="115" spans="1:38" ht="71.25" hidden="1" x14ac:dyDescent="0.45">
      <c r="A115" s="58" t="s">
        <v>1612</v>
      </c>
      <c r="B115" s="62" t="s">
        <v>122</v>
      </c>
      <c r="C115" s="65">
        <v>43970</v>
      </c>
      <c r="D115" s="65">
        <v>43974</v>
      </c>
      <c r="E115" s="37" t="s">
        <v>1613</v>
      </c>
      <c r="F115" s="134" t="str">
        <f>HYPERLINK(Table2[[#This Row],[URL-not hyperlinked]])</f>
        <v>https://www.thelancet.com/journals/lanchi/article/PIIS2352-4642(20)30165-6/fulltext</v>
      </c>
      <c r="G115" s="37" t="s">
        <v>122</v>
      </c>
      <c r="H115" s="37" t="s">
        <v>118</v>
      </c>
      <c r="I115" s="37" t="s">
        <v>1614</v>
      </c>
      <c r="J115" s="39" t="s">
        <v>1610</v>
      </c>
      <c r="K115" s="39">
        <v>2020</v>
      </c>
      <c r="L115" s="39" t="s">
        <v>1541</v>
      </c>
      <c r="M115" s="39" t="s">
        <v>1615</v>
      </c>
      <c r="N115" s="39"/>
      <c r="O115" s="39" t="s">
        <v>270</v>
      </c>
      <c r="P115" s="39" t="s">
        <v>269</v>
      </c>
      <c r="Q115" s="39" t="s">
        <v>270</v>
      </c>
      <c r="R115" s="39" t="s">
        <v>270</v>
      </c>
      <c r="S115" s="39" t="s">
        <v>114</v>
      </c>
      <c r="T115" s="39">
        <v>8</v>
      </c>
      <c r="U115" s="39" t="s">
        <v>270</v>
      </c>
      <c r="V115" s="39" t="s">
        <v>270</v>
      </c>
      <c r="W115" s="39" t="s">
        <v>270</v>
      </c>
      <c r="X115" s="39" t="s">
        <v>270</v>
      </c>
      <c r="Y115" s="39" t="s">
        <v>270</v>
      </c>
      <c r="Z115" s="39" t="s">
        <v>269</v>
      </c>
      <c r="AA115" s="39" t="s">
        <v>269</v>
      </c>
      <c r="AB115" s="39" t="s">
        <v>270</v>
      </c>
      <c r="AC115" s="39" t="s">
        <v>270</v>
      </c>
      <c r="AD115" s="39" t="s">
        <v>270</v>
      </c>
      <c r="AE115" s="39" t="s">
        <v>270</v>
      </c>
      <c r="AF115" s="39" t="s">
        <v>270</v>
      </c>
      <c r="AG115" s="39" t="s">
        <v>270</v>
      </c>
      <c r="AH115" s="39" t="s">
        <v>270</v>
      </c>
      <c r="AI115" s="39" t="s">
        <v>270</v>
      </c>
      <c r="AJ115" s="39" t="s">
        <v>270</v>
      </c>
      <c r="AK115" s="39" t="s">
        <v>270</v>
      </c>
      <c r="AL115" s="66" t="s">
        <v>1432</v>
      </c>
    </row>
    <row r="116" spans="1:38" ht="85.5" hidden="1" x14ac:dyDescent="0.45">
      <c r="A116" s="58" t="s">
        <v>1616</v>
      </c>
      <c r="B116" s="62" t="s">
        <v>122</v>
      </c>
      <c r="C116" s="65">
        <v>43973</v>
      </c>
      <c r="D116" s="65">
        <v>43974</v>
      </c>
      <c r="E116" s="37" t="s">
        <v>1617</v>
      </c>
      <c r="F116" s="134" t="str">
        <f>HYPERLINK(Table2[[#This Row],[URL-not hyperlinked]])</f>
        <v>https://academic.oup.com/qjmed/advance-article/doi/10.1093/qjmed/hcaa179/5842148</v>
      </c>
      <c r="G116" s="37" t="s">
        <v>1618</v>
      </c>
      <c r="H116" s="37" t="s">
        <v>123</v>
      </c>
      <c r="I116" s="37" t="s">
        <v>1619</v>
      </c>
      <c r="J116" s="39" t="s">
        <v>1620</v>
      </c>
      <c r="K116" s="39">
        <v>2020</v>
      </c>
      <c r="L116" s="39" t="s">
        <v>1541</v>
      </c>
      <c r="M116" s="39" t="s">
        <v>1621</v>
      </c>
      <c r="N116" s="39"/>
      <c r="O116" s="39" t="s">
        <v>270</v>
      </c>
      <c r="P116" s="39" t="s">
        <v>270</v>
      </c>
      <c r="Q116" s="39" t="s">
        <v>270</v>
      </c>
      <c r="R116" s="39" t="s">
        <v>269</v>
      </c>
      <c r="S116" s="39" t="s">
        <v>119</v>
      </c>
      <c r="T116" s="39" t="s">
        <v>302</v>
      </c>
      <c r="U116" s="39" t="s">
        <v>270</v>
      </c>
      <c r="V116" s="39" t="s">
        <v>270</v>
      </c>
      <c r="W116" s="39" t="s">
        <v>270</v>
      </c>
      <c r="X116" s="39" t="s">
        <v>270</v>
      </c>
      <c r="Y116" s="39" t="s">
        <v>270</v>
      </c>
      <c r="Z116" s="39" t="s">
        <v>270</v>
      </c>
      <c r="AA116" s="39" t="s">
        <v>270</v>
      </c>
      <c r="AB116" s="39" t="s">
        <v>270</v>
      </c>
      <c r="AC116" s="39" t="s">
        <v>270</v>
      </c>
      <c r="AD116" s="39" t="s">
        <v>270</v>
      </c>
      <c r="AE116" s="39" t="s">
        <v>270</v>
      </c>
      <c r="AF116" s="39" t="s">
        <v>270</v>
      </c>
      <c r="AG116" s="39" t="s">
        <v>270</v>
      </c>
      <c r="AH116" s="39" t="s">
        <v>269</v>
      </c>
      <c r="AI116" s="39" t="s">
        <v>270</v>
      </c>
      <c r="AJ116" s="39" t="s">
        <v>270</v>
      </c>
      <c r="AK116" s="39" t="s">
        <v>270</v>
      </c>
      <c r="AL116" s="66" t="s">
        <v>1432</v>
      </c>
    </row>
    <row r="117" spans="1:38" ht="85.5" hidden="1" x14ac:dyDescent="0.45">
      <c r="A117" s="61" t="s">
        <v>1622</v>
      </c>
      <c r="B117" s="62" t="s">
        <v>1623</v>
      </c>
      <c r="C117" s="63">
        <v>43973</v>
      </c>
      <c r="D117" s="63">
        <v>43974</v>
      </c>
      <c r="E117" s="37" t="s">
        <v>1624</v>
      </c>
      <c r="F117" s="134" t="str">
        <f>HYPERLINK(Table2[[#This Row],[URL-not hyperlinked]])</f>
        <v>https://academic.oup.com/jpids/advance-article/doi/10.1093/jpids/piaa060/5842074</v>
      </c>
      <c r="G117" s="37" t="s">
        <v>122</v>
      </c>
      <c r="H117" s="37" t="s">
        <v>118</v>
      </c>
      <c r="I117" s="37" t="s">
        <v>1625</v>
      </c>
      <c r="J117" s="39" t="s">
        <v>1594</v>
      </c>
      <c r="K117" s="39">
        <v>2020</v>
      </c>
      <c r="L117" s="39" t="s">
        <v>1541</v>
      </c>
      <c r="M117" s="39" t="s">
        <v>1626</v>
      </c>
      <c r="N117" s="39"/>
      <c r="O117" s="39" t="s">
        <v>270</v>
      </c>
      <c r="P117" s="39" t="s">
        <v>269</v>
      </c>
      <c r="Q117" s="39" t="s">
        <v>270</v>
      </c>
      <c r="R117" s="39" t="s">
        <v>270</v>
      </c>
      <c r="S117" s="39" t="s">
        <v>114</v>
      </c>
      <c r="T117" s="39" t="s">
        <v>1627</v>
      </c>
      <c r="U117" s="39" t="s">
        <v>270</v>
      </c>
      <c r="V117" s="39" t="s">
        <v>270</v>
      </c>
      <c r="W117" s="39" t="s">
        <v>270</v>
      </c>
      <c r="X117" s="39" t="s">
        <v>270</v>
      </c>
      <c r="Y117" s="39" t="s">
        <v>270</v>
      </c>
      <c r="Z117" s="39" t="s">
        <v>269</v>
      </c>
      <c r="AA117" s="39" t="s">
        <v>269</v>
      </c>
      <c r="AB117" s="39" t="s">
        <v>270</v>
      </c>
      <c r="AC117" s="39" t="s">
        <v>270</v>
      </c>
      <c r="AD117" s="39" t="s">
        <v>270</v>
      </c>
      <c r="AE117" s="39" t="s">
        <v>270</v>
      </c>
      <c r="AF117" s="39" t="s">
        <v>270</v>
      </c>
      <c r="AG117" s="39" t="s">
        <v>270</v>
      </c>
      <c r="AH117" s="39" t="s">
        <v>270</v>
      </c>
      <c r="AI117" s="39" t="s">
        <v>270</v>
      </c>
      <c r="AJ117" s="39" t="s">
        <v>270</v>
      </c>
      <c r="AK117" s="39" t="s">
        <v>270</v>
      </c>
      <c r="AL117" s="66" t="s">
        <v>1432</v>
      </c>
    </row>
    <row r="118" spans="1:38" ht="85.5" hidden="1" x14ac:dyDescent="0.45">
      <c r="A118" s="58" t="s">
        <v>1628</v>
      </c>
      <c r="B118" s="59" t="s">
        <v>122</v>
      </c>
      <c r="C118" s="65">
        <v>43973</v>
      </c>
      <c r="D118" s="65">
        <v>43974</v>
      </c>
      <c r="E118" s="37" t="s">
        <v>1629</v>
      </c>
      <c r="F118" s="134" t="str">
        <f>HYPERLINK(Table2[[#This Row],[URL-not hyperlinked]])</f>
        <v>https://academic.oup.com/jpids/advance-article/doi/10.1093/jpids/piaa062/5842094</v>
      </c>
      <c r="G118" s="37" t="s">
        <v>117</v>
      </c>
      <c r="H118" s="37" t="s">
        <v>116</v>
      </c>
      <c r="I118" s="37" t="s">
        <v>1630</v>
      </c>
      <c r="J118" s="39" t="s">
        <v>1594</v>
      </c>
      <c r="K118" s="39">
        <v>2020</v>
      </c>
      <c r="L118" s="39" t="s">
        <v>1541</v>
      </c>
      <c r="M118" s="39" t="s">
        <v>1631</v>
      </c>
      <c r="N118" s="39"/>
      <c r="O118" s="39" t="s">
        <v>269</v>
      </c>
      <c r="P118" s="39" t="s">
        <v>269</v>
      </c>
      <c r="Q118" s="39" t="s">
        <v>270</v>
      </c>
      <c r="R118" s="39" t="s">
        <v>270</v>
      </c>
      <c r="S118" s="39" t="s">
        <v>119</v>
      </c>
      <c r="T118" s="39" t="s">
        <v>302</v>
      </c>
      <c r="U118" s="39" t="s">
        <v>270</v>
      </c>
      <c r="V118" s="39" t="s">
        <v>270</v>
      </c>
      <c r="W118" s="39" t="s">
        <v>270</v>
      </c>
      <c r="X118" s="39" t="s">
        <v>270</v>
      </c>
      <c r="Y118" s="39" t="s">
        <v>270</v>
      </c>
      <c r="Z118" s="39" t="s">
        <v>269</v>
      </c>
      <c r="AA118" s="39" t="s">
        <v>269</v>
      </c>
      <c r="AB118" s="39" t="s">
        <v>270</v>
      </c>
      <c r="AC118" s="39" t="s">
        <v>270</v>
      </c>
      <c r="AD118" s="39" t="s">
        <v>270</v>
      </c>
      <c r="AE118" s="39" t="s">
        <v>270</v>
      </c>
      <c r="AF118" s="39" t="s">
        <v>270</v>
      </c>
      <c r="AG118" s="39" t="s">
        <v>270</v>
      </c>
      <c r="AH118" s="39" t="s">
        <v>270</v>
      </c>
      <c r="AI118" s="39" t="s">
        <v>270</v>
      </c>
      <c r="AJ118" s="39" t="s">
        <v>270</v>
      </c>
      <c r="AK118" s="39" t="s">
        <v>270</v>
      </c>
      <c r="AL118" s="66" t="s">
        <v>1432</v>
      </c>
    </row>
    <row r="119" spans="1:38" ht="99.75" hidden="1" x14ac:dyDescent="0.45">
      <c r="A119" s="58" t="s">
        <v>1632</v>
      </c>
      <c r="B119" s="38" t="s">
        <v>122</v>
      </c>
      <c r="C119" s="65">
        <v>43973</v>
      </c>
      <c r="D119" s="65">
        <v>43974</v>
      </c>
      <c r="E119" s="37" t="s">
        <v>1633</v>
      </c>
      <c r="F119" s="134" t="str">
        <f>HYPERLINK(Table2[[#This Row],[URL-not hyperlinked]])</f>
        <v>https://academic.oup.com/jpids/advance-article/doi/10.1093/jpids/piaa061/5842067?searchresult=1</v>
      </c>
      <c r="G119" s="37" t="s">
        <v>122</v>
      </c>
      <c r="H119" s="37" t="s">
        <v>123</v>
      </c>
      <c r="I119" s="37" t="s">
        <v>1634</v>
      </c>
      <c r="J119" s="39" t="s">
        <v>1594</v>
      </c>
      <c r="K119" s="39">
        <v>2020</v>
      </c>
      <c r="L119" s="39" t="s">
        <v>1541</v>
      </c>
      <c r="M119" s="39" t="s">
        <v>1635</v>
      </c>
      <c r="N119" s="39"/>
      <c r="O119" s="39" t="s">
        <v>269</v>
      </c>
      <c r="P119" s="39" t="s">
        <v>269</v>
      </c>
      <c r="Q119" s="39" t="s">
        <v>270</v>
      </c>
      <c r="R119" s="39" t="s">
        <v>270</v>
      </c>
      <c r="S119" s="39" t="s">
        <v>119</v>
      </c>
      <c r="T119" s="39" t="s">
        <v>302</v>
      </c>
      <c r="U119" s="39" t="s">
        <v>270</v>
      </c>
      <c r="V119" s="39" t="s">
        <v>270</v>
      </c>
      <c r="W119" s="39" t="s">
        <v>270</v>
      </c>
      <c r="X119" s="39" t="s">
        <v>270</v>
      </c>
      <c r="Y119" s="39" t="s">
        <v>270</v>
      </c>
      <c r="Z119" s="39" t="s">
        <v>269</v>
      </c>
      <c r="AA119" s="39" t="s">
        <v>269</v>
      </c>
      <c r="AB119" s="39" t="s">
        <v>270</v>
      </c>
      <c r="AC119" s="39" t="s">
        <v>270</v>
      </c>
      <c r="AD119" s="39" t="s">
        <v>270</v>
      </c>
      <c r="AE119" s="39" t="s">
        <v>270</v>
      </c>
      <c r="AF119" s="39" t="s">
        <v>270</v>
      </c>
      <c r="AG119" s="39" t="s">
        <v>270</v>
      </c>
      <c r="AH119" s="39" t="s">
        <v>270</v>
      </c>
      <c r="AI119" s="39" t="s">
        <v>270</v>
      </c>
      <c r="AJ119" s="39" t="s">
        <v>270</v>
      </c>
      <c r="AK119" s="39" t="s">
        <v>270</v>
      </c>
      <c r="AL119" s="66" t="s">
        <v>1432</v>
      </c>
    </row>
    <row r="120" spans="1:38" ht="85.5" hidden="1" x14ac:dyDescent="0.45">
      <c r="A120" s="58" t="s">
        <v>1636</v>
      </c>
      <c r="B120" s="38" t="s">
        <v>122</v>
      </c>
      <c r="C120" s="65">
        <v>43973</v>
      </c>
      <c r="D120" s="65">
        <v>43974</v>
      </c>
      <c r="E120" s="37" t="s">
        <v>1637</v>
      </c>
      <c r="F120" s="134" t="str">
        <f>HYPERLINK(Table2[[#This Row],[URL-not hyperlinked]])</f>
        <v>https://academic.oup.com/jpids/advance-article/doi/10.1093/jpids/piaa064/5842097</v>
      </c>
      <c r="G120" s="37" t="s">
        <v>117</v>
      </c>
      <c r="H120" s="37" t="s">
        <v>118</v>
      </c>
      <c r="I120" s="37" t="s">
        <v>1638</v>
      </c>
      <c r="J120" s="39" t="s">
        <v>1594</v>
      </c>
      <c r="K120" s="39">
        <v>2020</v>
      </c>
      <c r="L120" s="39" t="s">
        <v>1541</v>
      </c>
      <c r="M120" s="39" t="s">
        <v>1639</v>
      </c>
      <c r="N120" s="39"/>
      <c r="O120" s="39" t="s">
        <v>269</v>
      </c>
      <c r="P120" s="39" t="s">
        <v>270</v>
      </c>
      <c r="Q120" s="39" t="s">
        <v>270</v>
      </c>
      <c r="R120" s="39" t="s">
        <v>270</v>
      </c>
      <c r="S120" s="39" t="s">
        <v>119</v>
      </c>
      <c r="T120" s="39" t="s">
        <v>1640</v>
      </c>
      <c r="U120" s="39" t="s">
        <v>269</v>
      </c>
      <c r="V120" s="39" t="s">
        <v>270</v>
      </c>
      <c r="W120" s="39" t="s">
        <v>270</v>
      </c>
      <c r="X120" s="39" t="s">
        <v>270</v>
      </c>
      <c r="Y120" s="39" t="s">
        <v>270</v>
      </c>
      <c r="Z120" s="39" t="s">
        <v>270</v>
      </c>
      <c r="AA120" s="39" t="s">
        <v>270</v>
      </c>
      <c r="AB120" s="39" t="s">
        <v>270</v>
      </c>
      <c r="AC120" s="39" t="s">
        <v>270</v>
      </c>
      <c r="AD120" s="39" t="s">
        <v>270</v>
      </c>
      <c r="AE120" s="39" t="s">
        <v>270</v>
      </c>
      <c r="AF120" s="39" t="s">
        <v>270</v>
      </c>
      <c r="AG120" s="39" t="s">
        <v>270</v>
      </c>
      <c r="AH120" s="39" t="s">
        <v>270</v>
      </c>
      <c r="AI120" s="39" t="s">
        <v>270</v>
      </c>
      <c r="AJ120" s="39" t="s">
        <v>270</v>
      </c>
      <c r="AK120" s="39" t="s">
        <v>270</v>
      </c>
      <c r="AL120" s="66" t="s">
        <v>1432</v>
      </c>
    </row>
    <row r="121" spans="1:38" ht="395.25" hidden="1" x14ac:dyDescent="0.45">
      <c r="A121" s="58" t="s">
        <v>1641</v>
      </c>
      <c r="B121" s="38" t="s">
        <v>1642</v>
      </c>
      <c r="C121" s="65">
        <v>43973</v>
      </c>
      <c r="D121" s="65">
        <v>43974</v>
      </c>
      <c r="E121" s="37" t="s">
        <v>1643</v>
      </c>
      <c r="F121" s="134" t="str">
        <f>HYPERLINK(Table2[[#This Row],[URL-not hyperlinked]])</f>
        <v>https://obgyn.onlinelibrary.wiley.com/doi/epdf/10.1111/aogs.13921</v>
      </c>
      <c r="G121" s="37" t="s">
        <v>189</v>
      </c>
      <c r="H121" s="37" t="s">
        <v>118</v>
      </c>
      <c r="I121" s="37" t="s">
        <v>1644</v>
      </c>
      <c r="J121" s="39" t="s">
        <v>1575</v>
      </c>
      <c r="K121" s="39">
        <v>2020</v>
      </c>
      <c r="L121" s="39" t="s">
        <v>1541</v>
      </c>
      <c r="M121" s="39" t="s">
        <v>1645</v>
      </c>
      <c r="N121" s="39"/>
      <c r="O121" s="39" t="s">
        <v>269</v>
      </c>
      <c r="P121" s="39" t="s">
        <v>270</v>
      </c>
      <c r="Q121" s="39" t="s">
        <v>270</v>
      </c>
      <c r="R121" s="39" t="s">
        <v>270</v>
      </c>
      <c r="S121" s="39" t="s">
        <v>119</v>
      </c>
      <c r="T121" s="39" t="s">
        <v>1646</v>
      </c>
      <c r="U121" s="39" t="s">
        <v>269</v>
      </c>
      <c r="V121" s="39" t="s">
        <v>270</v>
      </c>
      <c r="W121" s="39" t="s">
        <v>270</v>
      </c>
      <c r="X121" s="39" t="s">
        <v>269</v>
      </c>
      <c r="Y121" s="39" t="s">
        <v>269</v>
      </c>
      <c r="Z121" s="39" t="s">
        <v>270</v>
      </c>
      <c r="AA121" s="39" t="s">
        <v>270</v>
      </c>
      <c r="AB121" s="39" t="s">
        <v>270</v>
      </c>
      <c r="AC121" s="39" t="s">
        <v>270</v>
      </c>
      <c r="AD121" s="39" t="s">
        <v>270</v>
      </c>
      <c r="AE121" s="39" t="s">
        <v>270</v>
      </c>
      <c r="AF121" s="39" t="s">
        <v>270</v>
      </c>
      <c r="AG121" s="39" t="s">
        <v>270</v>
      </c>
      <c r="AH121" s="39" t="s">
        <v>270</v>
      </c>
      <c r="AI121" s="39" t="s">
        <v>270</v>
      </c>
      <c r="AJ121" s="39" t="s">
        <v>270</v>
      </c>
      <c r="AK121" s="39" t="s">
        <v>270</v>
      </c>
      <c r="AL121" s="66" t="s">
        <v>1432</v>
      </c>
    </row>
    <row r="122" spans="1:38" ht="85.5" hidden="1" x14ac:dyDescent="0.45">
      <c r="A122" s="58" t="s">
        <v>1647</v>
      </c>
      <c r="B122" s="62" t="s">
        <v>122</v>
      </c>
      <c r="C122" s="65">
        <v>43973</v>
      </c>
      <c r="D122" s="65">
        <v>43974</v>
      </c>
      <c r="E122" s="37" t="s">
        <v>1648</v>
      </c>
      <c r="F122" s="134" t="str">
        <f>HYPERLINK(Table2[[#This Row],[URL-not hyperlinked]])</f>
        <v>https://academic.oup.com/ibdjournal/advance-article/doi/10.1093/ibd/izaa136/5841894</v>
      </c>
      <c r="G122" s="37" t="s">
        <v>122</v>
      </c>
      <c r="H122" s="37" t="s">
        <v>123</v>
      </c>
      <c r="I122" s="37" t="s">
        <v>1649</v>
      </c>
      <c r="J122" s="39" t="s">
        <v>290</v>
      </c>
      <c r="K122" s="39">
        <v>2020</v>
      </c>
      <c r="L122" s="39" t="s">
        <v>1541</v>
      </c>
      <c r="M122" s="39" t="s">
        <v>1650</v>
      </c>
      <c r="N122" s="39"/>
      <c r="O122" s="39" t="s">
        <v>270</v>
      </c>
      <c r="P122" s="39" t="s">
        <v>270</v>
      </c>
      <c r="Q122" s="39" t="s">
        <v>270</v>
      </c>
      <c r="R122" s="39" t="s">
        <v>269</v>
      </c>
      <c r="S122" s="39" t="s">
        <v>119</v>
      </c>
      <c r="T122" s="39" t="s">
        <v>302</v>
      </c>
      <c r="U122" s="39" t="s">
        <v>270</v>
      </c>
      <c r="V122" s="39" t="s">
        <v>270</v>
      </c>
      <c r="W122" s="39" t="s">
        <v>270</v>
      </c>
      <c r="X122" s="39" t="s">
        <v>270</v>
      </c>
      <c r="Y122" s="39" t="s">
        <v>270</v>
      </c>
      <c r="Z122" s="39" t="s">
        <v>270</v>
      </c>
      <c r="AA122" s="39" t="s">
        <v>270</v>
      </c>
      <c r="AB122" s="39" t="s">
        <v>270</v>
      </c>
      <c r="AC122" s="39" t="s">
        <v>270</v>
      </c>
      <c r="AD122" s="39" t="s">
        <v>270</v>
      </c>
      <c r="AE122" s="39" t="s">
        <v>270</v>
      </c>
      <c r="AF122" s="39" t="s">
        <v>270</v>
      </c>
      <c r="AG122" s="39" t="s">
        <v>270</v>
      </c>
      <c r="AH122" s="39" t="s">
        <v>269</v>
      </c>
      <c r="AI122" s="39" t="s">
        <v>270</v>
      </c>
      <c r="AJ122" s="39" t="s">
        <v>270</v>
      </c>
      <c r="AK122" s="39" t="s">
        <v>270</v>
      </c>
      <c r="AL122" s="66" t="s">
        <v>1432</v>
      </c>
    </row>
    <row r="123" spans="1:38" ht="22.5" hidden="1" customHeight="1" x14ac:dyDescent="0.45">
      <c r="A123" s="64" t="s">
        <v>2069</v>
      </c>
      <c r="B123" s="59" t="s">
        <v>2070</v>
      </c>
      <c r="C123" s="65">
        <v>43939</v>
      </c>
      <c r="D123" s="65">
        <v>43974</v>
      </c>
      <c r="E123" s="57" t="s">
        <v>2071</v>
      </c>
      <c r="F123" s="134" t="str">
        <f>HYPERLINK(Table2[[#This Row],[URL-not hyperlinked]])</f>
        <v>https://www.ncbi.nlm.nih.gov/pmc/articles/PMC7212072/</v>
      </c>
      <c r="G123" s="37" t="s">
        <v>1430</v>
      </c>
      <c r="H123" s="37" t="s">
        <v>118</v>
      </c>
      <c r="I123" s="37" t="s">
        <v>2072</v>
      </c>
      <c r="J123" s="39" t="s">
        <v>2073</v>
      </c>
      <c r="K123" s="39">
        <v>2020</v>
      </c>
      <c r="L123" s="39" t="s">
        <v>1541</v>
      </c>
      <c r="M123" s="39"/>
      <c r="N123" s="39" t="s">
        <v>1423</v>
      </c>
      <c r="O123" s="39" t="s">
        <v>269</v>
      </c>
      <c r="P123" s="39" t="s">
        <v>269</v>
      </c>
      <c r="Q123" s="39" t="s">
        <v>270</v>
      </c>
      <c r="R123" s="39" t="s">
        <v>270</v>
      </c>
      <c r="S123" s="39" t="s">
        <v>39</v>
      </c>
      <c r="T123" s="39">
        <v>2228</v>
      </c>
      <c r="U123" s="39" t="s">
        <v>269</v>
      </c>
      <c r="V123" s="39" t="s">
        <v>269</v>
      </c>
      <c r="W123" s="39" t="s">
        <v>270</v>
      </c>
      <c r="X123" s="39" t="s">
        <v>269</v>
      </c>
      <c r="Y123" s="39" t="s">
        <v>270</v>
      </c>
      <c r="Z123" s="39" t="s">
        <v>269</v>
      </c>
      <c r="AA123" s="39" t="s">
        <v>269</v>
      </c>
      <c r="AB123" s="39" t="s">
        <v>269</v>
      </c>
      <c r="AC123" s="39" t="s">
        <v>270</v>
      </c>
      <c r="AD123" s="39" t="s">
        <v>270</v>
      </c>
      <c r="AE123" s="39" t="s">
        <v>270</v>
      </c>
      <c r="AF123" s="39" t="s">
        <v>270</v>
      </c>
      <c r="AG123" s="39" t="s">
        <v>270</v>
      </c>
      <c r="AH123" s="39" t="s">
        <v>270</v>
      </c>
      <c r="AI123" s="39" t="s">
        <v>270</v>
      </c>
      <c r="AJ123" s="39" t="s">
        <v>270</v>
      </c>
      <c r="AK123" s="39" t="s">
        <v>270</v>
      </c>
      <c r="AL123" s="66" t="s">
        <v>1432</v>
      </c>
    </row>
    <row r="124" spans="1:38" ht="21" hidden="1" customHeight="1" x14ac:dyDescent="0.45">
      <c r="A124" s="64" t="s">
        <v>2074</v>
      </c>
      <c r="B124" s="59" t="s">
        <v>2075</v>
      </c>
      <c r="C124" s="65">
        <v>43970</v>
      </c>
      <c r="D124" s="65">
        <v>43974</v>
      </c>
      <c r="E124" s="57" t="s">
        <v>2076</v>
      </c>
      <c r="F124" s="134" t="str">
        <f>HYPERLINK(Table2[[#This Row],[URL-not hyperlinked]])</f>
        <v>https://www.jpeds.com/article/S0022-3476(20)30606-5/fulltext</v>
      </c>
      <c r="G124" s="37" t="s">
        <v>122</v>
      </c>
      <c r="H124" s="37" t="s">
        <v>123</v>
      </c>
      <c r="I124" s="37" t="s">
        <v>2077</v>
      </c>
      <c r="J124" s="39" t="s">
        <v>283</v>
      </c>
      <c r="K124" s="39">
        <v>2020</v>
      </c>
      <c r="L124" s="39" t="s">
        <v>1541</v>
      </c>
      <c r="M124" s="39" t="s">
        <v>2078</v>
      </c>
      <c r="N124" s="39" t="s">
        <v>1423</v>
      </c>
      <c r="O124" s="39" t="s">
        <v>270</v>
      </c>
      <c r="P124" s="39" t="s">
        <v>269</v>
      </c>
      <c r="Q124" s="39" t="s">
        <v>270</v>
      </c>
      <c r="R124" s="39" t="s">
        <v>269</v>
      </c>
      <c r="S124" s="39" t="s">
        <v>114</v>
      </c>
      <c r="T124" s="39"/>
      <c r="U124" s="39" t="s">
        <v>270</v>
      </c>
      <c r="V124" s="39" t="s">
        <v>270</v>
      </c>
      <c r="W124" s="39" t="s">
        <v>270</v>
      </c>
      <c r="X124" s="39" t="s">
        <v>270</v>
      </c>
      <c r="Y124" s="39" t="s">
        <v>270</v>
      </c>
      <c r="Z124" s="39" t="s">
        <v>270</v>
      </c>
      <c r="AA124" s="39" t="s">
        <v>270</v>
      </c>
      <c r="AB124" s="39" t="s">
        <v>270</v>
      </c>
      <c r="AC124" s="39" t="s">
        <v>270</v>
      </c>
      <c r="AD124" s="39" t="s">
        <v>270</v>
      </c>
      <c r="AE124" s="39" t="s">
        <v>270</v>
      </c>
      <c r="AF124" s="39" t="s">
        <v>270</v>
      </c>
      <c r="AG124" s="39" t="s">
        <v>270</v>
      </c>
      <c r="AH124" s="39" t="s">
        <v>269</v>
      </c>
      <c r="AI124" s="39" t="s">
        <v>270</v>
      </c>
      <c r="AJ124" s="39" t="s">
        <v>270</v>
      </c>
      <c r="AK124" s="39" t="s">
        <v>270</v>
      </c>
      <c r="AL124" s="66" t="s">
        <v>1432</v>
      </c>
    </row>
    <row r="125" spans="1:38" ht="16.5" customHeight="1" x14ac:dyDescent="0.45">
      <c r="A125" s="61" t="s">
        <v>2282</v>
      </c>
      <c r="B125" s="59" t="s">
        <v>2283</v>
      </c>
      <c r="C125" s="63">
        <v>43973</v>
      </c>
      <c r="D125" s="63">
        <v>43974</v>
      </c>
      <c r="E125" s="37" t="s">
        <v>2284</v>
      </c>
      <c r="F125" s="134" t="str">
        <f>HYPERLINK(Table2[[#This Row],[URL-not hyperlinked]])</f>
        <v>https://doi.org/10.2214/ajr.20.23145</v>
      </c>
      <c r="G125" s="37" t="s">
        <v>121</v>
      </c>
      <c r="H125" s="37" t="s">
        <v>118</v>
      </c>
      <c r="I125" s="37" t="s">
        <v>2285</v>
      </c>
      <c r="J125" s="39" t="s">
        <v>2286</v>
      </c>
      <c r="K125" s="39">
        <v>2020</v>
      </c>
      <c r="L125" s="39" t="s">
        <v>1541</v>
      </c>
      <c r="M125" s="39" t="s">
        <v>2287</v>
      </c>
      <c r="N125" s="39"/>
      <c r="O125" s="39" t="s">
        <v>270</v>
      </c>
      <c r="P125" s="39" t="s">
        <v>269</v>
      </c>
      <c r="Q125" s="39" t="s">
        <v>270</v>
      </c>
      <c r="R125" s="39" t="s">
        <v>270</v>
      </c>
      <c r="S125" s="39" t="s">
        <v>39</v>
      </c>
      <c r="T125" s="39">
        <v>30</v>
      </c>
      <c r="U125" s="39" t="s">
        <v>270</v>
      </c>
      <c r="V125" s="39" t="s">
        <v>270</v>
      </c>
      <c r="W125" s="39" t="s">
        <v>270</v>
      </c>
      <c r="X125" s="39" t="s">
        <v>270</v>
      </c>
      <c r="Y125" s="39" t="s">
        <v>270</v>
      </c>
      <c r="Z125" s="39" t="s">
        <v>269</v>
      </c>
      <c r="AA125" s="39" t="s">
        <v>269</v>
      </c>
      <c r="AB125" s="39" t="s">
        <v>270</v>
      </c>
      <c r="AC125" s="39" t="s">
        <v>270</v>
      </c>
      <c r="AD125" s="39" t="s">
        <v>270</v>
      </c>
      <c r="AE125" s="39" t="s">
        <v>270</v>
      </c>
      <c r="AF125" s="39" t="s">
        <v>270</v>
      </c>
      <c r="AG125" s="39" t="s">
        <v>270</v>
      </c>
      <c r="AH125" s="39" t="s">
        <v>270</v>
      </c>
      <c r="AI125" s="39" t="s">
        <v>270</v>
      </c>
      <c r="AJ125" s="39" t="s">
        <v>270</v>
      </c>
      <c r="AK125" s="39" t="s">
        <v>270</v>
      </c>
      <c r="AL125" s="66" t="s">
        <v>1432</v>
      </c>
    </row>
    <row r="126" spans="1:38" ht="54" hidden="1" customHeight="1" x14ac:dyDescent="0.45">
      <c r="A126" s="61" t="s">
        <v>2288</v>
      </c>
      <c r="B126" s="62" t="s">
        <v>2289</v>
      </c>
      <c r="C126" s="63">
        <v>43973</v>
      </c>
      <c r="D126" s="63">
        <v>43974</v>
      </c>
      <c r="E126" s="37" t="s">
        <v>2290</v>
      </c>
      <c r="F126" s="134" t="str">
        <f>HYPERLINK(Table2[[#This Row],[URL-not hyperlinked]])</f>
        <v>https://doi.org/10.1093/ajcp/aqaa089</v>
      </c>
      <c r="G126" s="37" t="s">
        <v>117</v>
      </c>
      <c r="H126" s="37" t="s">
        <v>186</v>
      </c>
      <c r="I126" s="37" t="s">
        <v>2291</v>
      </c>
      <c r="J126" s="39" t="s">
        <v>2292</v>
      </c>
      <c r="K126" s="39">
        <v>2020</v>
      </c>
      <c r="L126" s="39" t="s">
        <v>1541</v>
      </c>
      <c r="M126" s="39" t="s">
        <v>2293</v>
      </c>
      <c r="N126" s="39"/>
      <c r="O126" s="39" t="s">
        <v>269</v>
      </c>
      <c r="P126" s="39" t="s">
        <v>270</v>
      </c>
      <c r="Q126" s="39" t="s">
        <v>270</v>
      </c>
      <c r="R126" s="39" t="s">
        <v>270</v>
      </c>
      <c r="S126" s="39" t="s">
        <v>119</v>
      </c>
      <c r="T126" s="39" t="s">
        <v>2294</v>
      </c>
      <c r="U126" s="39" t="s">
        <v>269</v>
      </c>
      <c r="V126" s="39" t="s">
        <v>270</v>
      </c>
      <c r="W126" s="39" t="s">
        <v>270</v>
      </c>
      <c r="X126" s="39" t="s">
        <v>270</v>
      </c>
      <c r="Y126" s="39" t="s">
        <v>270</v>
      </c>
      <c r="Z126" s="39" t="s">
        <v>270</v>
      </c>
      <c r="AA126" s="39" t="s">
        <v>270</v>
      </c>
      <c r="AB126" s="39" t="s">
        <v>270</v>
      </c>
      <c r="AC126" s="39" t="s">
        <v>270</v>
      </c>
      <c r="AD126" s="39" t="s">
        <v>270</v>
      </c>
      <c r="AE126" s="39" t="s">
        <v>270</v>
      </c>
      <c r="AF126" s="39" t="s">
        <v>270</v>
      </c>
      <c r="AG126" s="39" t="s">
        <v>270</v>
      </c>
      <c r="AH126" s="39" t="s">
        <v>270</v>
      </c>
      <c r="AI126" s="39" t="s">
        <v>270</v>
      </c>
      <c r="AJ126" s="39" t="s">
        <v>270</v>
      </c>
      <c r="AK126" s="39" t="s">
        <v>270</v>
      </c>
      <c r="AL126" s="66" t="s">
        <v>1432</v>
      </c>
    </row>
    <row r="127" spans="1:38" ht="331.5" hidden="1" x14ac:dyDescent="0.45">
      <c r="A127" s="61" t="s">
        <v>1433</v>
      </c>
      <c r="B127" s="62" t="s">
        <v>2305</v>
      </c>
      <c r="C127" s="63">
        <v>43969</v>
      </c>
      <c r="D127" s="65">
        <v>43974</v>
      </c>
      <c r="E127" s="57" t="s">
        <v>2306</v>
      </c>
      <c r="F127" s="134" t="str">
        <f>HYPERLINK(Table2[[#This Row],[URL-not hyperlinked]])</f>
        <v>https://doi.org/10.1016/j.ajog.2020.05.031</v>
      </c>
      <c r="G127" s="37" t="s">
        <v>117</v>
      </c>
      <c r="H127" s="37" t="s">
        <v>118</v>
      </c>
      <c r="I127" s="37" t="s">
        <v>2307</v>
      </c>
      <c r="J127" s="39" t="s">
        <v>307</v>
      </c>
      <c r="K127" s="39">
        <v>2020</v>
      </c>
      <c r="L127" s="39" t="s">
        <v>1541</v>
      </c>
      <c r="M127" s="39" t="s">
        <v>1434</v>
      </c>
      <c r="N127" s="39"/>
      <c r="O127" s="39" t="s">
        <v>269</v>
      </c>
      <c r="P127" s="39" t="s">
        <v>270</v>
      </c>
      <c r="Q127" s="39" t="s">
        <v>270</v>
      </c>
      <c r="R127" s="39" t="s">
        <v>270</v>
      </c>
      <c r="S127" s="39" t="s">
        <v>119</v>
      </c>
      <c r="T127" s="39">
        <v>46</v>
      </c>
      <c r="U127" s="39" t="s">
        <v>269</v>
      </c>
      <c r="V127" s="39" t="s">
        <v>270</v>
      </c>
      <c r="W127" s="39" t="s">
        <v>270</v>
      </c>
      <c r="X127" s="39" t="s">
        <v>269</v>
      </c>
      <c r="Y127" s="39" t="s">
        <v>269</v>
      </c>
      <c r="Z127" s="39" t="s">
        <v>270</v>
      </c>
      <c r="AA127" s="39" t="s">
        <v>270</v>
      </c>
      <c r="AB127" s="39" t="s">
        <v>270</v>
      </c>
      <c r="AC127" s="39" t="s">
        <v>270</v>
      </c>
      <c r="AD127" s="39" t="s">
        <v>270</v>
      </c>
      <c r="AE127" s="39" t="s">
        <v>270</v>
      </c>
      <c r="AF127" s="39" t="s">
        <v>270</v>
      </c>
      <c r="AG127" s="39" t="s">
        <v>270</v>
      </c>
      <c r="AH127" s="39" t="s">
        <v>270</v>
      </c>
      <c r="AI127" s="39" t="s">
        <v>270</v>
      </c>
      <c r="AJ127" s="39" t="s">
        <v>270</v>
      </c>
      <c r="AK127" s="39" t="s">
        <v>270</v>
      </c>
      <c r="AL127" s="66" t="s">
        <v>1432</v>
      </c>
    </row>
    <row r="128" spans="1:38" ht="255" hidden="1" x14ac:dyDescent="0.45">
      <c r="A128" s="61" t="s">
        <v>2308</v>
      </c>
      <c r="B128" s="62" t="s">
        <v>2309</v>
      </c>
      <c r="C128" s="63">
        <v>43966</v>
      </c>
      <c r="D128" s="63">
        <v>43974</v>
      </c>
      <c r="E128" s="37" t="s">
        <v>2310</v>
      </c>
      <c r="F128" s="134" t="str">
        <f>HYPERLINK(Table2[[#This Row],[URL-not hyperlinked]])</f>
        <v>https://doi.org/10.33321/cdi.2020.44.43</v>
      </c>
      <c r="G128" s="37" t="s">
        <v>203</v>
      </c>
      <c r="H128" s="37" t="s">
        <v>118</v>
      </c>
      <c r="I128" s="37" t="s">
        <v>2311</v>
      </c>
      <c r="J128" s="39" t="s">
        <v>2312</v>
      </c>
      <c r="K128" s="39">
        <v>2020</v>
      </c>
      <c r="L128" s="39" t="s">
        <v>1541</v>
      </c>
      <c r="M128" s="39" t="s">
        <v>2313</v>
      </c>
      <c r="N128" s="39"/>
      <c r="O128" s="39" t="s">
        <v>270</v>
      </c>
      <c r="P128" s="39" t="s">
        <v>269</v>
      </c>
      <c r="Q128" s="39" t="s">
        <v>270</v>
      </c>
      <c r="R128" s="39" t="s">
        <v>270</v>
      </c>
      <c r="S128" s="39" t="s">
        <v>119</v>
      </c>
      <c r="T128" s="39" t="s">
        <v>2314</v>
      </c>
      <c r="U128" s="39" t="s">
        <v>270</v>
      </c>
      <c r="V128" s="39" t="s">
        <v>270</v>
      </c>
      <c r="W128" s="39" t="s">
        <v>270</v>
      </c>
      <c r="X128" s="39" t="s">
        <v>270</v>
      </c>
      <c r="Y128" s="39" t="s">
        <v>270</v>
      </c>
      <c r="Z128" s="39" t="s">
        <v>269</v>
      </c>
      <c r="AA128" s="39" t="s">
        <v>270</v>
      </c>
      <c r="AB128" s="39" t="s">
        <v>269</v>
      </c>
      <c r="AC128" s="39" t="s">
        <v>270</v>
      </c>
      <c r="AD128" s="39" t="s">
        <v>270</v>
      </c>
      <c r="AE128" s="39" t="s">
        <v>270</v>
      </c>
      <c r="AF128" s="39" t="s">
        <v>270</v>
      </c>
      <c r="AG128" s="39" t="s">
        <v>270</v>
      </c>
      <c r="AH128" s="39" t="s">
        <v>270</v>
      </c>
      <c r="AI128" s="39" t="s">
        <v>270</v>
      </c>
      <c r="AJ128" s="39" t="s">
        <v>270</v>
      </c>
      <c r="AK128" s="39" t="s">
        <v>270</v>
      </c>
      <c r="AL128" s="66" t="s">
        <v>1432</v>
      </c>
    </row>
    <row r="129" spans="1:38" ht="21.75" hidden="1" customHeight="1" x14ac:dyDescent="0.45">
      <c r="A129" s="61" t="s">
        <v>2276</v>
      </c>
      <c r="B129" s="62" t="s">
        <v>2277</v>
      </c>
      <c r="C129" s="63">
        <v>43969</v>
      </c>
      <c r="D129" s="65">
        <v>43975</v>
      </c>
      <c r="E129" s="57" t="s">
        <v>2278</v>
      </c>
      <c r="F129" s="134" t="str">
        <f>HYPERLINK(Table2[[#This Row],[URL-not hyperlinked]])</f>
        <v>https://doi.org/10.3390/jcm9051521</v>
      </c>
      <c r="G129" s="37" t="s">
        <v>115</v>
      </c>
      <c r="H129" s="37" t="s">
        <v>123</v>
      </c>
      <c r="I129" s="37" t="s">
        <v>2279</v>
      </c>
      <c r="J129" s="39" t="s">
        <v>2280</v>
      </c>
      <c r="K129" s="39">
        <v>2020</v>
      </c>
      <c r="L129" s="39" t="s">
        <v>1541</v>
      </c>
      <c r="M129" s="39" t="s">
        <v>2281</v>
      </c>
      <c r="N129" s="39"/>
      <c r="O129" s="39" t="s">
        <v>269</v>
      </c>
      <c r="P129" s="39" t="s">
        <v>270</v>
      </c>
      <c r="Q129" s="39" t="s">
        <v>269</v>
      </c>
      <c r="R129" s="39" t="s">
        <v>269</v>
      </c>
      <c r="S129" s="39" t="s">
        <v>119</v>
      </c>
      <c r="T129" s="39" t="s">
        <v>270</v>
      </c>
      <c r="U129" s="39" t="s">
        <v>270</v>
      </c>
      <c r="V129" s="39" t="s">
        <v>270</v>
      </c>
      <c r="W129" s="39" t="s">
        <v>270</v>
      </c>
      <c r="X129" s="39" t="s">
        <v>270</v>
      </c>
      <c r="Y129" s="39" t="s">
        <v>270</v>
      </c>
      <c r="Z129" s="39" t="s">
        <v>270</v>
      </c>
      <c r="AA129" s="39" t="s">
        <v>270</v>
      </c>
      <c r="AB129" s="39" t="s">
        <v>270</v>
      </c>
      <c r="AC129" s="39" t="s">
        <v>270</v>
      </c>
      <c r="AD129" s="39" t="s">
        <v>270</v>
      </c>
      <c r="AE129" s="39" t="s">
        <v>270</v>
      </c>
      <c r="AF129" s="39" t="s">
        <v>270</v>
      </c>
      <c r="AG129" s="39" t="s">
        <v>270</v>
      </c>
      <c r="AH129" s="39" t="s">
        <v>270</v>
      </c>
      <c r="AI129" s="39" t="s">
        <v>270</v>
      </c>
      <c r="AJ129" s="39" t="s">
        <v>270</v>
      </c>
      <c r="AK129" s="39" t="s">
        <v>2514</v>
      </c>
      <c r="AL129" s="66" t="s">
        <v>1432</v>
      </c>
    </row>
    <row r="130" spans="1:38" ht="27" customHeight="1" x14ac:dyDescent="0.45">
      <c r="A130" s="61" t="s">
        <v>1578</v>
      </c>
      <c r="B130" s="59" t="s">
        <v>1579</v>
      </c>
      <c r="C130" s="122" t="s">
        <v>292</v>
      </c>
      <c r="D130" s="63">
        <v>43975</v>
      </c>
      <c r="E130" s="37" t="s">
        <v>1580</v>
      </c>
      <c r="F130" s="134" t="str">
        <f>HYPERLINK(Table2[[#This Row],[URL-not hyperlinked]])</f>
        <v>https://www.sciencedirect.com/science/article/pii/S1386653220301670</v>
      </c>
      <c r="G130" s="37" t="s">
        <v>121</v>
      </c>
      <c r="H130" s="37" t="s">
        <v>113</v>
      </c>
      <c r="I130" s="37" t="s">
        <v>1581</v>
      </c>
      <c r="J130" s="39" t="s">
        <v>276</v>
      </c>
      <c r="K130" s="39">
        <v>2020</v>
      </c>
      <c r="L130" s="39" t="s">
        <v>1541</v>
      </c>
      <c r="M130" s="39" t="s">
        <v>1582</v>
      </c>
      <c r="N130" s="39"/>
      <c r="O130" s="39" t="s">
        <v>270</v>
      </c>
      <c r="P130" s="39" t="s">
        <v>269</v>
      </c>
      <c r="Q130" s="39" t="s">
        <v>270</v>
      </c>
      <c r="R130" s="39" t="s">
        <v>269</v>
      </c>
      <c r="S130" s="39" t="s">
        <v>114</v>
      </c>
      <c r="T130" s="39">
        <v>75</v>
      </c>
      <c r="U130" s="39" t="s">
        <v>270</v>
      </c>
      <c r="V130" s="39" t="s">
        <v>270</v>
      </c>
      <c r="W130" s="39" t="s">
        <v>270</v>
      </c>
      <c r="X130" s="39" t="s">
        <v>270</v>
      </c>
      <c r="Y130" s="39" t="s">
        <v>270</v>
      </c>
      <c r="Z130" s="39" t="s">
        <v>269</v>
      </c>
      <c r="AA130" s="39" t="s">
        <v>269</v>
      </c>
      <c r="AB130" s="39" t="s">
        <v>270</v>
      </c>
      <c r="AC130" s="39" t="s">
        <v>270</v>
      </c>
      <c r="AD130" s="39" t="s">
        <v>269</v>
      </c>
      <c r="AE130" s="39" t="s">
        <v>270</v>
      </c>
      <c r="AF130" s="39" t="s">
        <v>270</v>
      </c>
      <c r="AG130" s="39" t="s">
        <v>270</v>
      </c>
      <c r="AH130" s="39" t="s">
        <v>269</v>
      </c>
      <c r="AI130" s="39" t="s">
        <v>270</v>
      </c>
      <c r="AJ130" s="39" t="s">
        <v>270</v>
      </c>
      <c r="AK130" s="39" t="s">
        <v>270</v>
      </c>
      <c r="AL130" s="66" t="s">
        <v>1432</v>
      </c>
    </row>
    <row r="131" spans="1:38" ht="43.5" hidden="1" customHeight="1" x14ac:dyDescent="0.45">
      <c r="A131" s="58" t="s">
        <v>1583</v>
      </c>
      <c r="B131" s="62" t="s">
        <v>1584</v>
      </c>
      <c r="C131" s="65">
        <v>43974</v>
      </c>
      <c r="D131" s="65">
        <v>43975</v>
      </c>
      <c r="E131" s="37" t="s">
        <v>1585</v>
      </c>
      <c r="F131" s="134" t="str">
        <f>HYPERLINK(Table2[[#This Row],[URL-not hyperlinked]])</f>
        <v>https://onlinelibrary.wiley.com/doi/epdf/10.1002/ajh.25877</v>
      </c>
      <c r="G131" s="37" t="s">
        <v>1586</v>
      </c>
      <c r="H131" s="37" t="s">
        <v>123</v>
      </c>
      <c r="I131" s="37" t="s">
        <v>1587</v>
      </c>
      <c r="J131" s="39" t="s">
        <v>1588</v>
      </c>
      <c r="K131" s="39">
        <v>2020</v>
      </c>
      <c r="L131" s="39" t="s">
        <v>1541</v>
      </c>
      <c r="M131" s="39" t="s">
        <v>1589</v>
      </c>
      <c r="N131" s="39"/>
      <c r="O131" s="39" t="s">
        <v>269</v>
      </c>
      <c r="P131" s="39" t="s">
        <v>270</v>
      </c>
      <c r="Q131" s="39" t="s">
        <v>270</v>
      </c>
      <c r="R131" s="39" t="s">
        <v>270</v>
      </c>
      <c r="S131" s="39" t="s">
        <v>119</v>
      </c>
      <c r="T131" s="39" t="s">
        <v>302</v>
      </c>
      <c r="U131" s="39" t="s">
        <v>269</v>
      </c>
      <c r="V131" s="39" t="s">
        <v>270</v>
      </c>
      <c r="W131" s="39" t="s">
        <v>270</v>
      </c>
      <c r="X131" s="39" t="s">
        <v>270</v>
      </c>
      <c r="Y131" s="39" t="s">
        <v>270</v>
      </c>
      <c r="Z131" s="39" t="s">
        <v>270</v>
      </c>
      <c r="AA131" s="39" t="s">
        <v>270</v>
      </c>
      <c r="AB131" s="39" t="s">
        <v>270</v>
      </c>
      <c r="AC131" s="39" t="s">
        <v>270</v>
      </c>
      <c r="AD131" s="39" t="s">
        <v>270</v>
      </c>
      <c r="AE131" s="39" t="s">
        <v>270</v>
      </c>
      <c r="AF131" s="39" t="s">
        <v>270</v>
      </c>
      <c r="AG131" s="39" t="s">
        <v>270</v>
      </c>
      <c r="AH131" s="39" t="s">
        <v>270</v>
      </c>
      <c r="AI131" s="39" t="s">
        <v>270</v>
      </c>
      <c r="AJ131" s="39" t="s">
        <v>270</v>
      </c>
      <c r="AK131" s="39" t="s">
        <v>270</v>
      </c>
      <c r="AL131" s="66" t="s">
        <v>1432</v>
      </c>
    </row>
    <row r="132" spans="1:38" ht="85.5" hidden="1" x14ac:dyDescent="0.45">
      <c r="A132" s="61" t="s">
        <v>1590</v>
      </c>
      <c r="B132" s="59" t="s">
        <v>1591</v>
      </c>
      <c r="C132" s="63">
        <v>43974</v>
      </c>
      <c r="D132" s="63">
        <v>43975</v>
      </c>
      <c r="E132" s="57" t="s">
        <v>1592</v>
      </c>
      <c r="F132" s="134" t="str">
        <f>HYPERLINK(Table2[[#This Row],[URL-not hyperlinked]])</f>
        <v>https://academic.oup.com/jpids/advance-article/doi/10.1093/jpids/piaa065/5842265</v>
      </c>
      <c r="G132" s="37" t="s">
        <v>120</v>
      </c>
      <c r="H132" s="37" t="s">
        <v>118</v>
      </c>
      <c r="I132" s="37" t="s">
        <v>1593</v>
      </c>
      <c r="J132" s="39" t="s">
        <v>1594</v>
      </c>
      <c r="K132" s="39">
        <v>2020</v>
      </c>
      <c r="L132" s="39" t="s">
        <v>1541</v>
      </c>
      <c r="M132" s="39" t="s">
        <v>1595</v>
      </c>
      <c r="N132" s="39"/>
      <c r="O132" s="39" t="s">
        <v>270</v>
      </c>
      <c r="P132" s="39" t="s">
        <v>269</v>
      </c>
      <c r="Q132" s="39" t="s">
        <v>270</v>
      </c>
      <c r="R132" s="39" t="s">
        <v>270</v>
      </c>
      <c r="S132" s="39" t="s">
        <v>119</v>
      </c>
      <c r="T132" s="39" t="s">
        <v>1596</v>
      </c>
      <c r="U132" s="39" t="s">
        <v>270</v>
      </c>
      <c r="V132" s="39" t="s">
        <v>270</v>
      </c>
      <c r="W132" s="39" t="s">
        <v>270</v>
      </c>
      <c r="X132" s="39" t="s">
        <v>270</v>
      </c>
      <c r="Y132" s="39" t="s">
        <v>270</v>
      </c>
      <c r="Z132" s="39" t="s">
        <v>269</v>
      </c>
      <c r="AA132" s="39" t="s">
        <v>269</v>
      </c>
      <c r="AB132" s="39" t="s">
        <v>270</v>
      </c>
      <c r="AC132" s="39" t="s">
        <v>270</v>
      </c>
      <c r="AD132" s="39" t="s">
        <v>270</v>
      </c>
      <c r="AE132" s="39" t="s">
        <v>270</v>
      </c>
      <c r="AF132" s="39" t="s">
        <v>270</v>
      </c>
      <c r="AG132" s="39" t="s">
        <v>270</v>
      </c>
      <c r="AH132" s="39" t="s">
        <v>270</v>
      </c>
      <c r="AI132" s="39" t="s">
        <v>270</v>
      </c>
      <c r="AJ132" s="39" t="s">
        <v>270</v>
      </c>
      <c r="AK132" s="39" t="s">
        <v>270</v>
      </c>
      <c r="AL132" s="66" t="s">
        <v>1432</v>
      </c>
    </row>
    <row r="133" spans="1:38" ht="102" hidden="1" x14ac:dyDescent="0.45">
      <c r="A133" s="61" t="s">
        <v>1597</v>
      </c>
      <c r="B133" s="62" t="s">
        <v>1598</v>
      </c>
      <c r="C133" s="63">
        <v>43949</v>
      </c>
      <c r="D133" s="63">
        <v>43975</v>
      </c>
      <c r="E133" s="37" t="s">
        <v>1599</v>
      </c>
      <c r="F133" s="134" t="str">
        <f>HYPERLINK(Table2[[#This Row],[URL-not hyperlinked]])</f>
        <v>https://content.iospress.com/articles/journal-of-neonatal-perinatal-medicine/npm200478</v>
      </c>
      <c r="G133" s="37" t="s">
        <v>120</v>
      </c>
      <c r="H133" s="37" t="s">
        <v>123</v>
      </c>
      <c r="I133" s="37" t="s">
        <v>1600</v>
      </c>
      <c r="J133" s="39" t="s">
        <v>275</v>
      </c>
      <c r="K133" s="39">
        <v>2020</v>
      </c>
      <c r="L133" s="39" t="s">
        <v>1541</v>
      </c>
      <c r="M133" s="39" t="s">
        <v>1601</v>
      </c>
      <c r="N133" s="39"/>
      <c r="O133" s="39" t="s">
        <v>269</v>
      </c>
      <c r="P133" s="39" t="s">
        <v>270</v>
      </c>
      <c r="Q133" s="39" t="s">
        <v>270</v>
      </c>
      <c r="R133" s="39" t="s">
        <v>270</v>
      </c>
      <c r="S133" s="39" t="s">
        <v>119</v>
      </c>
      <c r="T133" s="39" t="s">
        <v>302</v>
      </c>
      <c r="U133" s="39" t="s">
        <v>270</v>
      </c>
      <c r="V133" s="39" t="s">
        <v>270</v>
      </c>
      <c r="W133" s="39" t="s">
        <v>270</v>
      </c>
      <c r="X133" s="39" t="s">
        <v>270</v>
      </c>
      <c r="Y133" s="39" t="s">
        <v>269</v>
      </c>
      <c r="Z133" s="39" t="s">
        <v>270</v>
      </c>
      <c r="AA133" s="39" t="s">
        <v>270</v>
      </c>
      <c r="AB133" s="39" t="s">
        <v>270</v>
      </c>
      <c r="AC133" s="39" t="s">
        <v>270</v>
      </c>
      <c r="AD133" s="39" t="s">
        <v>270</v>
      </c>
      <c r="AE133" s="39" t="s">
        <v>270</v>
      </c>
      <c r="AF133" s="39" t="s">
        <v>270</v>
      </c>
      <c r="AG133" s="39" t="s">
        <v>270</v>
      </c>
      <c r="AH133" s="39" t="s">
        <v>270</v>
      </c>
      <c r="AI133" s="39" t="s">
        <v>270</v>
      </c>
      <c r="AJ133" s="39" t="s">
        <v>270</v>
      </c>
      <c r="AK133" s="39" t="s">
        <v>270</v>
      </c>
      <c r="AL133" s="66" t="s">
        <v>1432</v>
      </c>
    </row>
    <row r="134" spans="1:38" ht="57" hidden="1" x14ac:dyDescent="0.45">
      <c r="A134" s="61" t="s">
        <v>2061</v>
      </c>
      <c r="B134" s="59" t="s">
        <v>2060</v>
      </c>
      <c r="C134" s="63">
        <v>43972</v>
      </c>
      <c r="D134" s="63">
        <v>43975</v>
      </c>
      <c r="E134" s="57" t="s">
        <v>2062</v>
      </c>
      <c r="F134" s="134" t="str">
        <f>HYPERLINK(Table2[[#This Row],[URL-not hyperlinked]])</f>
        <v>https://www.sciencedirect.com/science/article/pii/S0022347620306120</v>
      </c>
      <c r="G134" s="37" t="s">
        <v>127</v>
      </c>
      <c r="H134" s="37" t="s">
        <v>123</v>
      </c>
      <c r="I134" s="37" t="s">
        <v>2063</v>
      </c>
      <c r="J134" s="39" t="s">
        <v>283</v>
      </c>
      <c r="K134" s="39">
        <v>2020</v>
      </c>
      <c r="L134" s="39" t="s">
        <v>1541</v>
      </c>
      <c r="M134" s="39" t="s">
        <v>2064</v>
      </c>
      <c r="N134" s="39" t="s">
        <v>1423</v>
      </c>
      <c r="O134" s="39" t="s">
        <v>270</v>
      </c>
      <c r="P134" s="39" t="s">
        <v>269</v>
      </c>
      <c r="Q134" s="39" t="s">
        <v>270</v>
      </c>
      <c r="R134" s="39" t="s">
        <v>269</v>
      </c>
      <c r="S134" s="39" t="s">
        <v>39</v>
      </c>
      <c r="T134" s="39"/>
      <c r="U134" s="39" t="s">
        <v>270</v>
      </c>
      <c r="V134" s="39" t="s">
        <v>270</v>
      </c>
      <c r="W134" s="39" t="s">
        <v>270</v>
      </c>
      <c r="X134" s="39" t="s">
        <v>270</v>
      </c>
      <c r="Y134" s="39" t="s">
        <v>270</v>
      </c>
      <c r="Z134" s="39" t="s">
        <v>270</v>
      </c>
      <c r="AA134" s="39" t="s">
        <v>270</v>
      </c>
      <c r="AB134" s="39" t="s">
        <v>270</v>
      </c>
      <c r="AC134" s="39" t="s">
        <v>270</v>
      </c>
      <c r="AD134" s="39" t="s">
        <v>270</v>
      </c>
      <c r="AE134" s="39" t="s">
        <v>270</v>
      </c>
      <c r="AF134" s="39" t="s">
        <v>270</v>
      </c>
      <c r="AG134" s="39" t="s">
        <v>270</v>
      </c>
      <c r="AH134" s="39" t="s">
        <v>269</v>
      </c>
      <c r="AI134" s="39" t="s">
        <v>270</v>
      </c>
      <c r="AJ134" s="39" t="s">
        <v>270</v>
      </c>
      <c r="AK134" s="39" t="s">
        <v>270</v>
      </c>
      <c r="AL134" s="66" t="s">
        <v>1432</v>
      </c>
    </row>
    <row r="135" spans="1:38" ht="67.5" hidden="1" x14ac:dyDescent="0.45">
      <c r="A135" s="58" t="s">
        <v>2249</v>
      </c>
      <c r="B135" s="59" t="s">
        <v>272</v>
      </c>
      <c r="C135" s="65">
        <v>43974</v>
      </c>
      <c r="D135" s="65">
        <v>43975</v>
      </c>
      <c r="E135" s="37" t="s">
        <v>2250</v>
      </c>
      <c r="F135" s="134" t="str">
        <f>HYPERLINK(Table2[[#This Row],[URL-not hyperlinked]])</f>
        <v>https://doi.org/10.1111/1742-6723.13560</v>
      </c>
      <c r="G135" s="37" t="s">
        <v>188</v>
      </c>
      <c r="H135" s="37" t="s">
        <v>118</v>
      </c>
      <c r="I135" s="37" t="s">
        <v>2251</v>
      </c>
      <c r="J135" s="39" t="s">
        <v>2252</v>
      </c>
      <c r="K135" s="39">
        <v>2020</v>
      </c>
      <c r="L135" s="39" t="s">
        <v>1541</v>
      </c>
      <c r="M135" s="39" t="s">
        <v>2253</v>
      </c>
      <c r="N135" s="39"/>
      <c r="O135" s="39" t="s">
        <v>270</v>
      </c>
      <c r="P135" s="39" t="s">
        <v>269</v>
      </c>
      <c r="Q135" s="39" t="s">
        <v>270</v>
      </c>
      <c r="R135" s="39" t="s">
        <v>270</v>
      </c>
      <c r="S135" s="39" t="s">
        <v>119</v>
      </c>
      <c r="T135" s="39" t="s">
        <v>270</v>
      </c>
      <c r="U135" s="39" t="s">
        <v>270</v>
      </c>
      <c r="V135" s="39" t="s">
        <v>270</v>
      </c>
      <c r="W135" s="39" t="s">
        <v>270</v>
      </c>
      <c r="X135" s="39" t="s">
        <v>270</v>
      </c>
      <c r="Y135" s="39" t="s">
        <v>270</v>
      </c>
      <c r="Z135" s="39" t="s">
        <v>270</v>
      </c>
      <c r="AA135" s="39" t="s">
        <v>270</v>
      </c>
      <c r="AB135" s="39" t="s">
        <v>270</v>
      </c>
      <c r="AC135" s="39" t="s">
        <v>270</v>
      </c>
      <c r="AD135" s="39" t="s">
        <v>270</v>
      </c>
      <c r="AE135" s="39" t="s">
        <v>270</v>
      </c>
      <c r="AF135" s="39" t="s">
        <v>270</v>
      </c>
      <c r="AG135" s="39" t="s">
        <v>270</v>
      </c>
      <c r="AH135" s="39" t="s">
        <v>270</v>
      </c>
      <c r="AI135" s="39" t="s">
        <v>270</v>
      </c>
      <c r="AJ135" s="39" t="s">
        <v>270</v>
      </c>
      <c r="AK135" s="39" t="s">
        <v>270</v>
      </c>
      <c r="AL135" s="66" t="s">
        <v>1432</v>
      </c>
    </row>
    <row r="136" spans="1:38" ht="63.75" hidden="1" x14ac:dyDescent="0.45">
      <c r="A136" s="61" t="s">
        <v>2254</v>
      </c>
      <c r="B136" s="62" t="s">
        <v>2255</v>
      </c>
      <c r="C136" s="63">
        <v>43973</v>
      </c>
      <c r="D136" s="63">
        <v>43975</v>
      </c>
      <c r="E136" s="57" t="s">
        <v>2256</v>
      </c>
      <c r="F136" s="134" t="str">
        <f>HYPERLINK(Table2[[#This Row],[URL-not hyperlinked]])</f>
        <v>https://doi.org/10.1002/ana.25792</v>
      </c>
      <c r="G136" s="37" t="s">
        <v>117</v>
      </c>
      <c r="H136" s="37" t="s">
        <v>123</v>
      </c>
      <c r="I136" s="37" t="s">
        <v>2257</v>
      </c>
      <c r="J136" s="39" t="s">
        <v>2258</v>
      </c>
      <c r="K136" s="39">
        <v>2020</v>
      </c>
      <c r="L136" s="39" t="s">
        <v>1541</v>
      </c>
      <c r="M136" s="39" t="s">
        <v>2259</v>
      </c>
      <c r="N136" s="39"/>
      <c r="O136" s="39" t="s">
        <v>270</v>
      </c>
      <c r="P136" s="39" t="s">
        <v>269</v>
      </c>
      <c r="Q136" s="39" t="s">
        <v>270</v>
      </c>
      <c r="R136" s="39" t="s">
        <v>269</v>
      </c>
      <c r="S136" s="39" t="s">
        <v>119</v>
      </c>
      <c r="T136" s="39" t="s">
        <v>270</v>
      </c>
      <c r="U136" s="39" t="s">
        <v>270</v>
      </c>
      <c r="V136" s="39" t="s">
        <v>270</v>
      </c>
      <c r="W136" s="39" t="s">
        <v>270</v>
      </c>
      <c r="X136" s="39" t="s">
        <v>270</v>
      </c>
      <c r="Y136" s="39" t="s">
        <v>270</v>
      </c>
      <c r="Z136" s="39" t="s">
        <v>270</v>
      </c>
      <c r="AA136" s="39" t="s">
        <v>270</v>
      </c>
      <c r="AB136" s="39" t="s">
        <v>270</v>
      </c>
      <c r="AC136" s="39" t="s">
        <v>270</v>
      </c>
      <c r="AD136" s="39" t="s">
        <v>270</v>
      </c>
      <c r="AE136" s="39" t="s">
        <v>270</v>
      </c>
      <c r="AF136" s="39" t="s">
        <v>270</v>
      </c>
      <c r="AG136" s="39" t="s">
        <v>270</v>
      </c>
      <c r="AH136" s="39" t="s">
        <v>270</v>
      </c>
      <c r="AI136" s="39" t="s">
        <v>270</v>
      </c>
      <c r="AJ136" s="39" t="s">
        <v>270</v>
      </c>
      <c r="AK136" s="39" t="s">
        <v>270</v>
      </c>
      <c r="AL136" s="66" t="s">
        <v>1432</v>
      </c>
    </row>
    <row r="137" spans="1:38" ht="395.25" hidden="1" x14ac:dyDescent="0.45">
      <c r="A137" s="61" t="s">
        <v>2260</v>
      </c>
      <c r="B137" s="59" t="s">
        <v>2261</v>
      </c>
      <c r="C137" s="63">
        <v>43973</v>
      </c>
      <c r="D137" s="63">
        <v>43975</v>
      </c>
      <c r="E137" s="136" t="s">
        <v>2262</v>
      </c>
      <c r="F137" s="134" t="str">
        <f>HYPERLINK(Table2[[#This Row],[URL-not hyperlinked]])</f>
        <v>https://doi.org/10.1007/s12028-020-00995-3</v>
      </c>
      <c r="G137" s="37" t="s">
        <v>115</v>
      </c>
      <c r="H137" s="37" t="s">
        <v>2263</v>
      </c>
      <c r="I137" s="37" t="s">
        <v>2264</v>
      </c>
      <c r="J137" s="39" t="s">
        <v>2265</v>
      </c>
      <c r="K137" s="39">
        <v>2020</v>
      </c>
      <c r="L137" s="39" t="s">
        <v>1541</v>
      </c>
      <c r="M137" s="39" t="s">
        <v>2266</v>
      </c>
      <c r="N137" s="39"/>
      <c r="O137" s="39" t="s">
        <v>270</v>
      </c>
      <c r="P137" s="39" t="s">
        <v>269</v>
      </c>
      <c r="Q137" s="39" t="s">
        <v>270</v>
      </c>
      <c r="R137" s="39" t="s">
        <v>270</v>
      </c>
      <c r="S137" s="39" t="s">
        <v>114</v>
      </c>
      <c r="T137" s="39" t="s">
        <v>270</v>
      </c>
      <c r="U137" s="39" t="s">
        <v>270</v>
      </c>
      <c r="V137" s="39" t="s">
        <v>270</v>
      </c>
      <c r="W137" s="39" t="s">
        <v>270</v>
      </c>
      <c r="X137" s="39" t="s">
        <v>270</v>
      </c>
      <c r="Y137" s="39" t="s">
        <v>270</v>
      </c>
      <c r="Z137" s="39" t="s">
        <v>270</v>
      </c>
      <c r="AA137" s="39" t="s">
        <v>270</v>
      </c>
      <c r="AB137" s="39" t="s">
        <v>270</v>
      </c>
      <c r="AC137" s="39" t="s">
        <v>270</v>
      </c>
      <c r="AD137" s="39" t="s">
        <v>270</v>
      </c>
      <c r="AE137" s="39" t="s">
        <v>270</v>
      </c>
      <c r="AF137" s="39" t="s">
        <v>270</v>
      </c>
      <c r="AG137" s="39" t="s">
        <v>270</v>
      </c>
      <c r="AH137" s="39" t="s">
        <v>270</v>
      </c>
      <c r="AI137" s="39" t="s">
        <v>270</v>
      </c>
      <c r="AJ137" s="39" t="s">
        <v>270</v>
      </c>
      <c r="AK137" s="39" t="s">
        <v>270</v>
      </c>
      <c r="AL137" s="66" t="s">
        <v>1432</v>
      </c>
    </row>
    <row r="138" spans="1:38" ht="42.75" hidden="1" x14ac:dyDescent="0.45">
      <c r="A138" s="61" t="s">
        <v>2267</v>
      </c>
      <c r="B138" s="62" t="s">
        <v>272</v>
      </c>
      <c r="C138" s="63">
        <v>43973</v>
      </c>
      <c r="D138" s="65">
        <v>43975</v>
      </c>
      <c r="E138" s="57" t="s">
        <v>2268</v>
      </c>
      <c r="F138" s="134" t="str">
        <f>HYPERLINK(Table2[[#This Row],[URL-not hyperlinked]])</f>
        <v>https://doi.org/10.1136/archdischild-2020-319366</v>
      </c>
      <c r="G138" s="37" t="s">
        <v>189</v>
      </c>
      <c r="H138" s="37" t="s">
        <v>118</v>
      </c>
      <c r="I138" s="37" t="s">
        <v>2269</v>
      </c>
      <c r="J138" s="39" t="s">
        <v>309</v>
      </c>
      <c r="K138" s="39">
        <v>2020</v>
      </c>
      <c r="L138" s="39" t="s">
        <v>1541</v>
      </c>
      <c r="M138" s="39" t="s">
        <v>2270</v>
      </c>
      <c r="N138" s="39"/>
      <c r="O138" s="39" t="s">
        <v>270</v>
      </c>
      <c r="P138" s="39" t="s">
        <v>269</v>
      </c>
      <c r="Q138" s="39" t="s">
        <v>270</v>
      </c>
      <c r="R138" s="39" t="s">
        <v>270</v>
      </c>
      <c r="S138" s="39" t="s">
        <v>119</v>
      </c>
      <c r="T138" s="39" t="s">
        <v>270</v>
      </c>
      <c r="U138" s="39" t="s">
        <v>270</v>
      </c>
      <c r="V138" s="39" t="s">
        <v>270</v>
      </c>
      <c r="W138" s="39" t="s">
        <v>270</v>
      </c>
      <c r="X138" s="39" t="s">
        <v>270</v>
      </c>
      <c r="Y138" s="39" t="s">
        <v>270</v>
      </c>
      <c r="Z138" s="39" t="s">
        <v>269</v>
      </c>
      <c r="AA138" s="39" t="s">
        <v>269</v>
      </c>
      <c r="AB138" s="39" t="s">
        <v>270</v>
      </c>
      <c r="AC138" s="39" t="s">
        <v>270</v>
      </c>
      <c r="AD138" s="39" t="s">
        <v>269</v>
      </c>
      <c r="AE138" s="39" t="s">
        <v>270</v>
      </c>
      <c r="AF138" s="39" t="s">
        <v>270</v>
      </c>
      <c r="AG138" s="39" t="s">
        <v>270</v>
      </c>
      <c r="AH138" s="39" t="s">
        <v>270</v>
      </c>
      <c r="AI138" s="39" t="s">
        <v>270</v>
      </c>
      <c r="AJ138" s="39" t="s">
        <v>270</v>
      </c>
      <c r="AK138" s="39" t="s">
        <v>270</v>
      </c>
      <c r="AL138" s="66" t="s">
        <v>1432</v>
      </c>
    </row>
    <row r="139" spans="1:38" ht="54" hidden="1" x14ac:dyDescent="0.45">
      <c r="A139" s="61" t="s">
        <v>2271</v>
      </c>
      <c r="B139" s="59" t="s">
        <v>2272</v>
      </c>
      <c r="C139" s="63">
        <v>43942</v>
      </c>
      <c r="D139" s="63">
        <v>43975</v>
      </c>
      <c r="E139" s="57" t="s">
        <v>2273</v>
      </c>
      <c r="F139" s="134" t="str">
        <f>HYPERLINK(Table2[[#This Row],[URL-not hyperlinked]])</f>
        <v>https://doi.org/10.1016/j.jpeds.2020.04.026</v>
      </c>
      <c r="G139" s="37" t="s">
        <v>120</v>
      </c>
      <c r="H139" s="37" t="s">
        <v>123</v>
      </c>
      <c r="I139" s="37" t="s">
        <v>2274</v>
      </c>
      <c r="J139" s="39" t="s">
        <v>283</v>
      </c>
      <c r="K139" s="39">
        <v>2020</v>
      </c>
      <c r="L139" s="39" t="s">
        <v>1541</v>
      </c>
      <c r="M139" s="39" t="s">
        <v>2275</v>
      </c>
      <c r="N139" s="39"/>
      <c r="O139" s="39" t="s">
        <v>270</v>
      </c>
      <c r="P139" s="39" t="s">
        <v>270</v>
      </c>
      <c r="Q139" s="39" t="s">
        <v>270</v>
      </c>
      <c r="R139" s="39" t="s">
        <v>269</v>
      </c>
      <c r="S139" s="39" t="s">
        <v>119</v>
      </c>
      <c r="T139" s="39" t="s">
        <v>270</v>
      </c>
      <c r="U139" s="39" t="s">
        <v>270</v>
      </c>
      <c r="V139" s="39" t="s">
        <v>270</v>
      </c>
      <c r="W139" s="39" t="s">
        <v>270</v>
      </c>
      <c r="X139" s="39" t="s">
        <v>270</v>
      </c>
      <c r="Y139" s="39" t="s">
        <v>270</v>
      </c>
      <c r="Z139" s="39" t="s">
        <v>270</v>
      </c>
      <c r="AA139" s="39" t="s">
        <v>270</v>
      </c>
      <c r="AB139" s="39" t="s">
        <v>270</v>
      </c>
      <c r="AC139" s="39" t="s">
        <v>270</v>
      </c>
      <c r="AD139" s="39" t="s">
        <v>270</v>
      </c>
      <c r="AE139" s="39" t="s">
        <v>270</v>
      </c>
      <c r="AF139" s="39" t="s">
        <v>270</v>
      </c>
      <c r="AG139" s="39" t="s">
        <v>270</v>
      </c>
      <c r="AH139" s="39" t="s">
        <v>269</v>
      </c>
      <c r="AI139" s="39" t="s">
        <v>270</v>
      </c>
      <c r="AJ139" s="39" t="s">
        <v>270</v>
      </c>
      <c r="AK139" s="39" t="s">
        <v>270</v>
      </c>
      <c r="AL139" s="66" t="s">
        <v>1432</v>
      </c>
    </row>
    <row r="140" spans="1:38" ht="57" hidden="1" x14ac:dyDescent="0.45">
      <c r="A140" s="64" t="s">
        <v>2065</v>
      </c>
      <c r="B140" s="59" t="s">
        <v>2060</v>
      </c>
      <c r="C140" s="65">
        <v>43970</v>
      </c>
      <c r="D140" s="65">
        <v>43975</v>
      </c>
      <c r="E140" s="57" t="s">
        <v>2066</v>
      </c>
      <c r="F140" s="134" t="str">
        <f>HYPERLINK(Table2[[#This Row],[URL-not hyperlinked]])</f>
        <v>https://www.ncbi.nlm.nih.gov/pmc/articles/PMC7236669/</v>
      </c>
      <c r="G140" s="37" t="s">
        <v>120</v>
      </c>
      <c r="H140" s="37" t="s">
        <v>118</v>
      </c>
      <c r="I140" s="37" t="s">
        <v>2067</v>
      </c>
      <c r="J140" s="39" t="s">
        <v>283</v>
      </c>
      <c r="K140" s="39">
        <v>2020</v>
      </c>
      <c r="L140" s="39" t="s">
        <v>1541</v>
      </c>
      <c r="M140" s="39" t="s">
        <v>2068</v>
      </c>
      <c r="N140" s="39" t="s">
        <v>1426</v>
      </c>
      <c r="O140" s="39" t="s">
        <v>270</v>
      </c>
      <c r="P140" s="39" t="s">
        <v>269</v>
      </c>
      <c r="Q140" s="39" t="s">
        <v>270</v>
      </c>
      <c r="R140" s="39" t="s">
        <v>270</v>
      </c>
      <c r="S140" s="39" t="s">
        <v>119</v>
      </c>
      <c r="T140" s="39">
        <v>2</v>
      </c>
      <c r="U140" s="39" t="s">
        <v>270</v>
      </c>
      <c r="V140" s="39" t="s">
        <v>270</v>
      </c>
      <c r="W140" s="39" t="s">
        <v>270</v>
      </c>
      <c r="X140" s="39" t="s">
        <v>270</v>
      </c>
      <c r="Y140" s="39" t="s">
        <v>270</v>
      </c>
      <c r="Z140" s="39" t="s">
        <v>269</v>
      </c>
      <c r="AA140" s="39" t="s">
        <v>269</v>
      </c>
      <c r="AB140" s="39" t="s">
        <v>269</v>
      </c>
      <c r="AC140" s="39" t="s">
        <v>270</v>
      </c>
      <c r="AD140" s="39" t="s">
        <v>270</v>
      </c>
      <c r="AE140" s="39" t="s">
        <v>270</v>
      </c>
      <c r="AF140" s="39" t="s">
        <v>270</v>
      </c>
      <c r="AG140" s="39" t="s">
        <v>270</v>
      </c>
      <c r="AH140" s="39" t="s">
        <v>270</v>
      </c>
      <c r="AI140" s="39" t="s">
        <v>270</v>
      </c>
      <c r="AJ140" s="39" t="s">
        <v>270</v>
      </c>
      <c r="AK140" s="39"/>
      <c r="AL140" s="66" t="s">
        <v>1432</v>
      </c>
    </row>
    <row r="141" spans="1:38" ht="191.25" hidden="1" x14ac:dyDescent="0.45">
      <c r="A141" s="64" t="s">
        <v>2243</v>
      </c>
      <c r="B141" s="62" t="s">
        <v>2244</v>
      </c>
      <c r="C141" s="65">
        <v>43974</v>
      </c>
      <c r="D141" s="65">
        <v>43976</v>
      </c>
      <c r="E141" s="37" t="s">
        <v>2245</v>
      </c>
      <c r="F141" s="134" t="str">
        <f>HYPERLINK(Table2[[#This Row],[URL-not hyperlinked]])</f>
        <v>https://doi.org/10.1186/s12941-020-00363-1</v>
      </c>
      <c r="G141" s="37" t="s">
        <v>115</v>
      </c>
      <c r="H141" s="37" t="s">
        <v>116</v>
      </c>
      <c r="I141" s="37" t="s">
        <v>2246</v>
      </c>
      <c r="J141" s="39" t="s">
        <v>2247</v>
      </c>
      <c r="K141" s="39">
        <v>2020</v>
      </c>
      <c r="L141" s="39" t="s">
        <v>1541</v>
      </c>
      <c r="M141" s="39" t="s">
        <v>2248</v>
      </c>
      <c r="N141" s="39"/>
      <c r="O141" s="39" t="s">
        <v>270</v>
      </c>
      <c r="P141" s="39" t="s">
        <v>269</v>
      </c>
      <c r="Q141" s="39" t="s">
        <v>270</v>
      </c>
      <c r="R141" s="39" t="s">
        <v>270</v>
      </c>
      <c r="S141" s="39" t="s">
        <v>114</v>
      </c>
      <c r="T141" s="39" t="s">
        <v>270</v>
      </c>
      <c r="U141" s="39" t="s">
        <v>270</v>
      </c>
      <c r="V141" s="39" t="s">
        <v>270</v>
      </c>
      <c r="W141" s="39" t="s">
        <v>270</v>
      </c>
      <c r="X141" s="39" t="s">
        <v>270</v>
      </c>
      <c r="Y141" s="39" t="s">
        <v>270</v>
      </c>
      <c r="Z141" s="39" t="s">
        <v>270</v>
      </c>
      <c r="AA141" s="39" t="s">
        <v>270</v>
      </c>
      <c r="AB141" s="39" t="s">
        <v>270</v>
      </c>
      <c r="AC141" s="39" t="s">
        <v>270</v>
      </c>
      <c r="AD141" s="39" t="s">
        <v>270</v>
      </c>
      <c r="AE141" s="39" t="s">
        <v>270</v>
      </c>
      <c r="AF141" s="39" t="s">
        <v>270</v>
      </c>
      <c r="AG141" s="39" t="s">
        <v>270</v>
      </c>
      <c r="AH141" s="39" t="s">
        <v>270</v>
      </c>
      <c r="AI141" s="39" t="s">
        <v>270</v>
      </c>
      <c r="AJ141" s="39" t="s">
        <v>270</v>
      </c>
      <c r="AK141" s="39" t="s">
        <v>270</v>
      </c>
      <c r="AL141" s="66" t="s">
        <v>1432</v>
      </c>
    </row>
    <row r="142" spans="1:38" ht="165.75" hidden="1" x14ac:dyDescent="0.45">
      <c r="A142" s="58" t="s">
        <v>1453</v>
      </c>
      <c r="B142" s="59" t="s">
        <v>1454</v>
      </c>
      <c r="C142" s="65">
        <v>43974</v>
      </c>
      <c r="D142" s="65">
        <v>43977</v>
      </c>
      <c r="E142" s="37" t="s">
        <v>1455</v>
      </c>
      <c r="F142" s="134" t="str">
        <f>HYPERLINK(Table2[[#This Row],[URL-not hyperlinked]])</f>
        <v>http://medrxiv.org/content/early/2020/05/26/2020.05.23.20111369.abstract</v>
      </c>
      <c r="G142" s="37" t="s">
        <v>115</v>
      </c>
      <c r="H142" s="37" t="s">
        <v>116</v>
      </c>
      <c r="I142" s="37" t="s">
        <v>1456</v>
      </c>
      <c r="J142" s="39" t="s">
        <v>293</v>
      </c>
      <c r="K142" s="39" t="s">
        <v>292</v>
      </c>
      <c r="L142" s="39" t="s">
        <v>2508</v>
      </c>
      <c r="M142" s="39" t="s">
        <v>1457</v>
      </c>
      <c r="N142" s="137"/>
      <c r="O142" s="39" t="s">
        <v>269</v>
      </c>
      <c r="P142" s="39" t="s">
        <v>270</v>
      </c>
      <c r="Q142" s="39" t="s">
        <v>269</v>
      </c>
      <c r="R142" s="39" t="s">
        <v>270</v>
      </c>
      <c r="S142" s="39" t="s">
        <v>114</v>
      </c>
      <c r="T142" s="39" t="s">
        <v>270</v>
      </c>
      <c r="U142" s="39" t="s">
        <v>270</v>
      </c>
      <c r="V142" s="39" t="s">
        <v>270</v>
      </c>
      <c r="W142" s="39" t="s">
        <v>270</v>
      </c>
      <c r="X142" s="39" t="s">
        <v>270</v>
      </c>
      <c r="Y142" s="39" t="s">
        <v>270</v>
      </c>
      <c r="Z142" s="39" t="s">
        <v>270</v>
      </c>
      <c r="AA142" s="39" t="s">
        <v>270</v>
      </c>
      <c r="AB142" s="39" t="s">
        <v>270</v>
      </c>
      <c r="AC142" s="39" t="s">
        <v>270</v>
      </c>
      <c r="AD142" s="39" t="s">
        <v>270</v>
      </c>
      <c r="AE142" s="39" t="s">
        <v>270</v>
      </c>
      <c r="AF142" s="39" t="s">
        <v>270</v>
      </c>
      <c r="AG142" s="39" t="s">
        <v>270</v>
      </c>
      <c r="AH142" s="39" t="s">
        <v>270</v>
      </c>
      <c r="AI142" s="39" t="s">
        <v>270</v>
      </c>
      <c r="AJ142" s="39" t="s">
        <v>270</v>
      </c>
      <c r="AK142" s="39" t="s">
        <v>2514</v>
      </c>
      <c r="AL142" s="66" t="s">
        <v>1432</v>
      </c>
    </row>
    <row r="143" spans="1:38" ht="395.25" hidden="1" x14ac:dyDescent="0.45">
      <c r="A143" s="58" t="s">
        <v>1437</v>
      </c>
      <c r="B143" s="38" t="s">
        <v>1438</v>
      </c>
      <c r="C143" s="65">
        <v>43972</v>
      </c>
      <c r="D143" s="65">
        <v>43977</v>
      </c>
      <c r="E143" s="37" t="s">
        <v>1439</v>
      </c>
      <c r="F143" s="134" t="str">
        <f>HYPERLINK(Table2[[#This Row],[URL-not hyperlinked]])</f>
        <v>http://medrxiv.org/content/early/2020/05/23/2020.05.21.20108605.abstract</v>
      </c>
      <c r="G143" s="37" t="s">
        <v>122</v>
      </c>
      <c r="H143" s="37" t="s">
        <v>116</v>
      </c>
      <c r="I143" s="37" t="s">
        <v>1440</v>
      </c>
      <c r="J143" s="39" t="s">
        <v>293</v>
      </c>
      <c r="K143" s="39" t="s">
        <v>292</v>
      </c>
      <c r="L143" s="39" t="s">
        <v>2508</v>
      </c>
      <c r="M143" s="39" t="s">
        <v>1441</v>
      </c>
      <c r="N143" s="137"/>
      <c r="O143" s="39" t="s">
        <v>270</v>
      </c>
      <c r="P143" s="39" t="s">
        <v>269</v>
      </c>
      <c r="Q143" s="39" t="s">
        <v>270</v>
      </c>
      <c r="R143" s="39" t="s">
        <v>270</v>
      </c>
      <c r="S143" s="39" t="s">
        <v>114</v>
      </c>
      <c r="T143" s="39" t="s">
        <v>270</v>
      </c>
      <c r="U143" s="39" t="s">
        <v>270</v>
      </c>
      <c r="V143" s="39" t="s">
        <v>270</v>
      </c>
      <c r="W143" s="39" t="s">
        <v>270</v>
      </c>
      <c r="X143" s="39" t="s">
        <v>270</v>
      </c>
      <c r="Y143" s="39" t="s">
        <v>270</v>
      </c>
      <c r="Z143" s="39" t="s">
        <v>270</v>
      </c>
      <c r="AA143" s="39" t="s">
        <v>270</v>
      </c>
      <c r="AB143" s="39" t="s">
        <v>270</v>
      </c>
      <c r="AC143" s="39" t="s">
        <v>270</v>
      </c>
      <c r="AD143" s="39" t="s">
        <v>270</v>
      </c>
      <c r="AE143" s="39" t="s">
        <v>270</v>
      </c>
      <c r="AF143" s="39" t="s">
        <v>270</v>
      </c>
      <c r="AG143" s="39" t="s">
        <v>270</v>
      </c>
      <c r="AH143" s="39" t="s">
        <v>270</v>
      </c>
      <c r="AI143" s="39" t="s">
        <v>270</v>
      </c>
      <c r="AJ143" s="39" t="s">
        <v>270</v>
      </c>
      <c r="AK143" s="39" t="s">
        <v>270</v>
      </c>
      <c r="AL143" s="66" t="s">
        <v>1432</v>
      </c>
    </row>
    <row r="144" spans="1:38" ht="267.75" hidden="1" x14ac:dyDescent="0.45">
      <c r="A144" s="64" t="s">
        <v>1442</v>
      </c>
      <c r="B144" s="59" t="s">
        <v>1443</v>
      </c>
      <c r="C144" s="65">
        <v>43971</v>
      </c>
      <c r="D144" s="65">
        <v>43977</v>
      </c>
      <c r="E144" s="135" t="s">
        <v>1444</v>
      </c>
      <c r="F144" s="134" t="str">
        <f>HYPERLINK(Table2[[#This Row],[URL-not hyperlinked]])</f>
        <v>http://medrxiv.org/content/early/2020/05/24/2020.05.20.20108126.abstract</v>
      </c>
      <c r="G144" s="37" t="s">
        <v>115</v>
      </c>
      <c r="H144" s="37" t="s">
        <v>294</v>
      </c>
      <c r="I144" s="37" t="s">
        <v>1445</v>
      </c>
      <c r="J144" s="39" t="s">
        <v>293</v>
      </c>
      <c r="K144" s="39" t="s">
        <v>292</v>
      </c>
      <c r="L144" s="39" t="s">
        <v>2508</v>
      </c>
      <c r="M144" s="39" t="s">
        <v>1446</v>
      </c>
      <c r="N144" s="137"/>
      <c r="O144" s="39" t="s">
        <v>270</v>
      </c>
      <c r="P144" s="39" t="s">
        <v>269</v>
      </c>
      <c r="Q144" s="39" t="s">
        <v>270</v>
      </c>
      <c r="R144" s="39" t="s">
        <v>270</v>
      </c>
      <c r="S144" s="39" t="s">
        <v>114</v>
      </c>
      <c r="T144" s="39" t="s">
        <v>1447</v>
      </c>
      <c r="U144" s="39" t="s">
        <v>270</v>
      </c>
      <c r="V144" s="39" t="s">
        <v>270</v>
      </c>
      <c r="W144" s="39" t="s">
        <v>270</v>
      </c>
      <c r="X144" s="39" t="s">
        <v>270</v>
      </c>
      <c r="Y144" s="39" t="s">
        <v>270</v>
      </c>
      <c r="Z144" s="39" t="s">
        <v>269</v>
      </c>
      <c r="AA144" s="39" t="s">
        <v>269</v>
      </c>
      <c r="AB144" s="39" t="s">
        <v>269</v>
      </c>
      <c r="AC144" s="39" t="s">
        <v>269</v>
      </c>
      <c r="AD144" s="39" t="s">
        <v>270</v>
      </c>
      <c r="AE144" s="39" t="s">
        <v>270</v>
      </c>
      <c r="AF144" s="39" t="s">
        <v>270</v>
      </c>
      <c r="AG144" s="39" t="s">
        <v>270</v>
      </c>
      <c r="AH144" s="39" t="s">
        <v>270</v>
      </c>
      <c r="AI144" s="39" t="s">
        <v>270</v>
      </c>
      <c r="AJ144" s="39" t="s">
        <v>270</v>
      </c>
      <c r="AK144" s="39" t="s">
        <v>270</v>
      </c>
      <c r="AL144" s="66" t="s">
        <v>1432</v>
      </c>
    </row>
    <row r="145" spans="1:38" ht="102" hidden="1" x14ac:dyDescent="0.45">
      <c r="A145" s="58" t="s">
        <v>1448</v>
      </c>
      <c r="B145" s="59" t="s">
        <v>1449</v>
      </c>
      <c r="C145" s="63">
        <v>43973</v>
      </c>
      <c r="D145" s="65">
        <v>43977</v>
      </c>
      <c r="E145" s="37" t="s">
        <v>1450</v>
      </c>
      <c r="F145" s="134" t="str">
        <f>HYPERLINK(Table2[[#This Row],[URL-not hyperlinked]])</f>
        <v>http://biorxiv.org/content/early/2020/05/23/2020.05.22.111187.abstract</v>
      </c>
      <c r="G145" s="37" t="s">
        <v>117</v>
      </c>
      <c r="H145" s="37" t="s">
        <v>118</v>
      </c>
      <c r="I145" s="37" t="s">
        <v>1451</v>
      </c>
      <c r="J145" s="39" t="s">
        <v>291</v>
      </c>
      <c r="K145" s="39" t="s">
        <v>292</v>
      </c>
      <c r="L145" s="39" t="s">
        <v>2508</v>
      </c>
      <c r="M145" s="39" t="s">
        <v>1452</v>
      </c>
      <c r="N145" s="137"/>
      <c r="O145" s="39" t="s">
        <v>270</v>
      </c>
      <c r="P145" s="39" t="s">
        <v>269</v>
      </c>
      <c r="Q145" s="39" t="s">
        <v>270</v>
      </c>
      <c r="R145" s="39" t="s">
        <v>270</v>
      </c>
      <c r="S145" s="39" t="s">
        <v>119</v>
      </c>
      <c r="T145" s="39" t="s">
        <v>270</v>
      </c>
      <c r="U145" s="39" t="s">
        <v>270</v>
      </c>
      <c r="V145" s="39" t="s">
        <v>270</v>
      </c>
      <c r="W145" s="39" t="s">
        <v>270</v>
      </c>
      <c r="X145" s="39" t="s">
        <v>270</v>
      </c>
      <c r="Y145" s="39" t="s">
        <v>270</v>
      </c>
      <c r="Z145" s="39" t="s">
        <v>270</v>
      </c>
      <c r="AA145" s="39" t="s">
        <v>270</v>
      </c>
      <c r="AB145" s="39" t="s">
        <v>270</v>
      </c>
      <c r="AC145" s="39" t="s">
        <v>270</v>
      </c>
      <c r="AD145" s="39" t="s">
        <v>270</v>
      </c>
      <c r="AE145" s="39" t="s">
        <v>270</v>
      </c>
      <c r="AF145" s="39" t="s">
        <v>270</v>
      </c>
      <c r="AG145" s="39" t="s">
        <v>270</v>
      </c>
      <c r="AH145" s="39" t="s">
        <v>270</v>
      </c>
      <c r="AI145" s="39" t="s">
        <v>270</v>
      </c>
      <c r="AJ145" s="39" t="s">
        <v>270</v>
      </c>
      <c r="AK145" s="39" t="s">
        <v>270</v>
      </c>
      <c r="AL145" s="66" t="s">
        <v>1432</v>
      </c>
    </row>
    <row r="146" spans="1:38" ht="255" hidden="1" x14ac:dyDescent="0.45">
      <c r="A146" s="61" t="s">
        <v>1458</v>
      </c>
      <c r="B146" s="62" t="s">
        <v>1459</v>
      </c>
      <c r="C146" s="63">
        <v>43975</v>
      </c>
      <c r="D146" s="65">
        <v>43977</v>
      </c>
      <c r="E146" s="57" t="s">
        <v>1460</v>
      </c>
      <c r="F146" s="134" t="str">
        <f>HYPERLINK(Table2[[#This Row],[URL-not hyperlinked]])</f>
        <v>http://medrxiv.org/content/early/2020/05/25/2020.05.24.20112326.abstract</v>
      </c>
      <c r="G146" s="37" t="s">
        <v>1461</v>
      </c>
      <c r="H146" s="37" t="s">
        <v>118</v>
      </c>
      <c r="I146" s="37" t="s">
        <v>1462</v>
      </c>
      <c r="J146" s="39" t="s">
        <v>293</v>
      </c>
      <c r="K146" s="39" t="s">
        <v>292</v>
      </c>
      <c r="L146" s="39" t="s">
        <v>2508</v>
      </c>
      <c r="M146" s="39" t="s">
        <v>1463</v>
      </c>
      <c r="N146" s="137"/>
      <c r="O146" s="39" t="s">
        <v>270</v>
      </c>
      <c r="P146" s="39" t="s">
        <v>270</v>
      </c>
      <c r="Q146" s="39" t="s">
        <v>270</v>
      </c>
      <c r="R146" s="39" t="s">
        <v>269</v>
      </c>
      <c r="S146" s="39" t="s">
        <v>39</v>
      </c>
      <c r="T146" s="39" t="s">
        <v>270</v>
      </c>
      <c r="U146" s="39" t="s">
        <v>270</v>
      </c>
      <c r="V146" s="39" t="s">
        <v>270</v>
      </c>
      <c r="W146" s="39" t="s">
        <v>270</v>
      </c>
      <c r="X146" s="39" t="s">
        <v>270</v>
      </c>
      <c r="Y146" s="39" t="s">
        <v>270</v>
      </c>
      <c r="Z146" s="39" t="s">
        <v>270</v>
      </c>
      <c r="AA146" s="39" t="s">
        <v>270</v>
      </c>
      <c r="AB146" s="39" t="s">
        <v>270</v>
      </c>
      <c r="AC146" s="39" t="s">
        <v>270</v>
      </c>
      <c r="AD146" s="39" t="s">
        <v>270</v>
      </c>
      <c r="AE146" s="39" t="s">
        <v>270</v>
      </c>
      <c r="AF146" s="39" t="s">
        <v>270</v>
      </c>
      <c r="AG146" s="39" t="s">
        <v>270</v>
      </c>
      <c r="AH146" s="39" t="s">
        <v>269</v>
      </c>
      <c r="AI146" s="39" t="s">
        <v>270</v>
      </c>
      <c r="AJ146" s="39" t="s">
        <v>270</v>
      </c>
      <c r="AK146" s="39" t="s">
        <v>270</v>
      </c>
      <c r="AL146" s="66" t="s">
        <v>1432</v>
      </c>
    </row>
    <row r="147" spans="1:38" ht="191.25" hidden="1" x14ac:dyDescent="0.45">
      <c r="A147" s="61" t="s">
        <v>1464</v>
      </c>
      <c r="B147" s="62" t="s">
        <v>1465</v>
      </c>
      <c r="C147" s="63">
        <v>43972</v>
      </c>
      <c r="D147" s="63">
        <v>43977</v>
      </c>
      <c r="E147" s="37" t="s">
        <v>1466</v>
      </c>
      <c r="F147" s="134" t="str">
        <f>HYPERLINK(Table2[[#This Row],[URL-not hyperlinked]])</f>
        <v>http://medrxiv.org/content/early/2020/05/23/2020.05.21.20109389.abstract</v>
      </c>
      <c r="G147" s="37" t="s">
        <v>117</v>
      </c>
      <c r="H147" s="37" t="s">
        <v>113</v>
      </c>
      <c r="I147" s="37" t="s">
        <v>1467</v>
      </c>
      <c r="J147" s="39" t="s">
        <v>293</v>
      </c>
      <c r="K147" s="39" t="s">
        <v>292</v>
      </c>
      <c r="L147" s="39" t="s">
        <v>2508</v>
      </c>
      <c r="M147" s="39" t="s">
        <v>1468</v>
      </c>
      <c r="N147" s="137"/>
      <c r="O147" s="39" t="s">
        <v>270</v>
      </c>
      <c r="P147" s="39" t="s">
        <v>269</v>
      </c>
      <c r="Q147" s="39" t="s">
        <v>270</v>
      </c>
      <c r="R147" s="39" t="s">
        <v>270</v>
      </c>
      <c r="S147" s="39" t="s">
        <v>119</v>
      </c>
      <c r="T147" s="39" t="s">
        <v>270</v>
      </c>
      <c r="U147" s="39" t="s">
        <v>270</v>
      </c>
      <c r="V147" s="39" t="s">
        <v>270</v>
      </c>
      <c r="W147" s="39" t="s">
        <v>270</v>
      </c>
      <c r="X147" s="39" t="s">
        <v>270</v>
      </c>
      <c r="Y147" s="39" t="s">
        <v>270</v>
      </c>
      <c r="Z147" s="39" t="s">
        <v>269</v>
      </c>
      <c r="AA147" s="39" t="s">
        <v>270</v>
      </c>
      <c r="AB147" s="39" t="s">
        <v>269</v>
      </c>
      <c r="AC147" s="39" t="s">
        <v>270</v>
      </c>
      <c r="AD147" s="39" t="s">
        <v>270</v>
      </c>
      <c r="AE147" s="39" t="s">
        <v>270</v>
      </c>
      <c r="AF147" s="39" t="s">
        <v>270</v>
      </c>
      <c r="AG147" s="39" t="s">
        <v>270</v>
      </c>
      <c r="AH147" s="39" t="s">
        <v>270</v>
      </c>
      <c r="AI147" s="39" t="s">
        <v>270</v>
      </c>
      <c r="AJ147" s="39" t="s">
        <v>270</v>
      </c>
      <c r="AK147" s="39" t="s">
        <v>270</v>
      </c>
      <c r="AL147" s="66" t="s">
        <v>1432</v>
      </c>
    </row>
    <row r="148" spans="1:38" ht="306" hidden="1" x14ac:dyDescent="0.45">
      <c r="A148" s="61" t="s">
        <v>1469</v>
      </c>
      <c r="B148" s="59" t="s">
        <v>1470</v>
      </c>
      <c r="C148" s="63">
        <v>43972</v>
      </c>
      <c r="D148" s="63">
        <v>43977</v>
      </c>
      <c r="E148" s="57" t="s">
        <v>1471</v>
      </c>
      <c r="F148" s="134" t="str">
        <f>HYPERLINK(Table2[[#This Row],[URL-not hyperlinked]])</f>
        <v>http://medrxiv.org/content/early/2020/05/23/2020.05.21.20108746.abstract</v>
      </c>
      <c r="G148" s="37" t="s">
        <v>115</v>
      </c>
      <c r="H148" s="37" t="s">
        <v>294</v>
      </c>
      <c r="I148" s="37" t="s">
        <v>1472</v>
      </c>
      <c r="J148" s="39" t="s">
        <v>293</v>
      </c>
      <c r="K148" s="39" t="s">
        <v>292</v>
      </c>
      <c r="L148" s="39" t="s">
        <v>2508</v>
      </c>
      <c r="M148" s="39" t="s">
        <v>1473</v>
      </c>
      <c r="N148" s="137"/>
      <c r="O148" s="39" t="s">
        <v>269</v>
      </c>
      <c r="P148" s="39" t="s">
        <v>269</v>
      </c>
      <c r="Q148" s="39" t="s">
        <v>270</v>
      </c>
      <c r="R148" s="39" t="s">
        <v>270</v>
      </c>
      <c r="S148" s="39" t="s">
        <v>114</v>
      </c>
      <c r="T148" s="39" t="s">
        <v>270</v>
      </c>
      <c r="U148" s="39" t="s">
        <v>270</v>
      </c>
      <c r="V148" s="39" t="s">
        <v>269</v>
      </c>
      <c r="W148" s="39" t="s">
        <v>269</v>
      </c>
      <c r="X148" s="39" t="s">
        <v>270</v>
      </c>
      <c r="Y148" s="39" t="s">
        <v>270</v>
      </c>
      <c r="Z148" s="39" t="s">
        <v>269</v>
      </c>
      <c r="AA148" s="39" t="s">
        <v>270</v>
      </c>
      <c r="AB148" s="39" t="s">
        <v>269</v>
      </c>
      <c r="AC148" s="39" t="s">
        <v>269</v>
      </c>
      <c r="AD148" s="39" t="s">
        <v>270</v>
      </c>
      <c r="AE148" s="39" t="s">
        <v>270</v>
      </c>
      <c r="AF148" s="39" t="s">
        <v>270</v>
      </c>
      <c r="AG148" s="39" t="s">
        <v>270</v>
      </c>
      <c r="AH148" s="39" t="s">
        <v>270</v>
      </c>
      <c r="AI148" s="39" t="s">
        <v>270</v>
      </c>
      <c r="AJ148" s="39" t="s">
        <v>270</v>
      </c>
      <c r="AK148" s="39" t="s">
        <v>270</v>
      </c>
      <c r="AL148" s="66" t="s">
        <v>1432</v>
      </c>
    </row>
    <row r="149" spans="1:38" ht="204" hidden="1" x14ac:dyDescent="0.45">
      <c r="A149" s="61" t="s">
        <v>1474</v>
      </c>
      <c r="B149" s="62" t="s">
        <v>1475</v>
      </c>
      <c r="C149" s="63">
        <v>43971</v>
      </c>
      <c r="D149" s="63">
        <v>43977</v>
      </c>
      <c r="E149" s="57" t="s">
        <v>1476</v>
      </c>
      <c r="F149" s="134" t="str">
        <f>HYPERLINK(Table2[[#This Row],[URL-not hyperlinked]])</f>
        <v>http://medrxiv.org/content/early/2020/05/22/2020.05.20.20103804.abstract</v>
      </c>
      <c r="G149" s="37" t="s">
        <v>115</v>
      </c>
      <c r="H149" s="37" t="s">
        <v>294</v>
      </c>
      <c r="I149" s="37" t="s">
        <v>1477</v>
      </c>
      <c r="J149" s="39" t="s">
        <v>293</v>
      </c>
      <c r="K149" s="39" t="s">
        <v>292</v>
      </c>
      <c r="L149" s="39" t="s">
        <v>2508</v>
      </c>
      <c r="M149" s="39" t="s">
        <v>1478</v>
      </c>
      <c r="N149" s="137"/>
      <c r="O149" s="39" t="s">
        <v>269</v>
      </c>
      <c r="P149" s="39" t="s">
        <v>269</v>
      </c>
      <c r="Q149" s="39" t="s">
        <v>270</v>
      </c>
      <c r="R149" s="39" t="s">
        <v>270</v>
      </c>
      <c r="S149" s="39" t="s">
        <v>114</v>
      </c>
      <c r="T149" s="39" t="s">
        <v>1479</v>
      </c>
      <c r="U149" s="39" t="s">
        <v>269</v>
      </c>
      <c r="V149" s="39" t="s">
        <v>269</v>
      </c>
      <c r="W149" s="39" t="s">
        <v>269</v>
      </c>
      <c r="X149" s="39" t="s">
        <v>270</v>
      </c>
      <c r="Y149" s="39" t="s">
        <v>269</v>
      </c>
      <c r="Z149" s="39" t="s">
        <v>269</v>
      </c>
      <c r="AA149" s="39" t="s">
        <v>269</v>
      </c>
      <c r="AB149" s="39" t="s">
        <v>269</v>
      </c>
      <c r="AC149" s="39" t="s">
        <v>269</v>
      </c>
      <c r="AD149" s="39" t="s">
        <v>270</v>
      </c>
      <c r="AE149" s="39" t="s">
        <v>270</v>
      </c>
      <c r="AF149" s="39" t="s">
        <v>270</v>
      </c>
      <c r="AG149" s="39" t="s">
        <v>270</v>
      </c>
      <c r="AH149" s="39" t="s">
        <v>270</v>
      </c>
      <c r="AI149" s="39" t="s">
        <v>270</v>
      </c>
      <c r="AJ149" s="39" t="s">
        <v>270</v>
      </c>
      <c r="AK149" s="39" t="s">
        <v>270</v>
      </c>
      <c r="AL149" s="66" t="s">
        <v>1432</v>
      </c>
    </row>
    <row r="150" spans="1:38" ht="293.25" hidden="1" x14ac:dyDescent="0.45">
      <c r="A150" s="58" t="s">
        <v>1480</v>
      </c>
      <c r="B150" s="38" t="s">
        <v>1481</v>
      </c>
      <c r="C150" s="63">
        <v>43971</v>
      </c>
      <c r="D150" s="65">
        <v>43977</v>
      </c>
      <c r="E150" s="37" t="s">
        <v>1482</v>
      </c>
      <c r="F150" s="134" t="str">
        <f>HYPERLINK(Table2[[#This Row],[URL-not hyperlinked]])</f>
        <v>http://medrxiv.org/content/early/2020/05/25/2020.05.20.20107904.abstract</v>
      </c>
      <c r="G150" s="37" t="s">
        <v>188</v>
      </c>
      <c r="H150" s="37" t="s">
        <v>118</v>
      </c>
      <c r="I150" s="37" t="s">
        <v>1483</v>
      </c>
      <c r="J150" s="39" t="s">
        <v>293</v>
      </c>
      <c r="K150" s="39" t="s">
        <v>292</v>
      </c>
      <c r="L150" s="39" t="s">
        <v>2508</v>
      </c>
      <c r="M150" s="39" t="s">
        <v>1484</v>
      </c>
      <c r="N150" s="137"/>
      <c r="O150" s="39" t="s">
        <v>270</v>
      </c>
      <c r="P150" s="39" t="s">
        <v>269</v>
      </c>
      <c r="Q150" s="39" t="s">
        <v>270</v>
      </c>
      <c r="R150" s="39" t="s">
        <v>270</v>
      </c>
      <c r="S150" s="39" t="s">
        <v>119</v>
      </c>
      <c r="T150" s="39" t="s">
        <v>270</v>
      </c>
      <c r="U150" s="39" t="s">
        <v>270</v>
      </c>
      <c r="V150" s="39" t="s">
        <v>270</v>
      </c>
      <c r="W150" s="39" t="s">
        <v>270</v>
      </c>
      <c r="X150" s="39" t="s">
        <v>270</v>
      </c>
      <c r="Y150" s="39" t="s">
        <v>270</v>
      </c>
      <c r="Z150" s="39" t="s">
        <v>269</v>
      </c>
      <c r="AA150" s="39" t="s">
        <v>269</v>
      </c>
      <c r="AB150" s="39" t="s">
        <v>270</v>
      </c>
      <c r="AC150" s="39" t="s">
        <v>269</v>
      </c>
      <c r="AD150" s="39" t="s">
        <v>270</v>
      </c>
      <c r="AE150" s="39" t="s">
        <v>270</v>
      </c>
      <c r="AF150" s="39" t="s">
        <v>270</v>
      </c>
      <c r="AG150" s="39" t="s">
        <v>270</v>
      </c>
      <c r="AH150" s="39" t="s">
        <v>270</v>
      </c>
      <c r="AI150" s="39" t="s">
        <v>270</v>
      </c>
      <c r="AJ150" s="39" t="s">
        <v>270</v>
      </c>
      <c r="AK150" s="39" t="s">
        <v>270</v>
      </c>
      <c r="AL150" s="66" t="s">
        <v>1432</v>
      </c>
    </row>
    <row r="151" spans="1:38" ht="178.5" hidden="1" x14ac:dyDescent="0.45">
      <c r="A151" s="58" t="s">
        <v>1485</v>
      </c>
      <c r="B151" s="38" t="s">
        <v>1486</v>
      </c>
      <c r="C151" s="65">
        <v>43973</v>
      </c>
      <c r="D151" s="65">
        <v>43977</v>
      </c>
      <c r="E151" s="37" t="s">
        <v>1487</v>
      </c>
      <c r="F151" s="134" t="str">
        <f>HYPERLINK(Table2[[#This Row],[URL-not hyperlinked]])</f>
        <v>http://medrxiv.org/content/early/2020/05/23/2020.05.22.20109793.abstract</v>
      </c>
      <c r="G151" s="37" t="s">
        <v>1488</v>
      </c>
      <c r="H151" s="37" t="s">
        <v>113</v>
      </c>
      <c r="I151" s="37" t="s">
        <v>1489</v>
      </c>
      <c r="J151" s="39" t="s">
        <v>293</v>
      </c>
      <c r="K151" s="39" t="s">
        <v>292</v>
      </c>
      <c r="L151" s="39" t="s">
        <v>2508</v>
      </c>
      <c r="M151" s="39" t="s">
        <v>1490</v>
      </c>
      <c r="N151" s="137"/>
      <c r="O151" s="39" t="s">
        <v>270</v>
      </c>
      <c r="P151" s="39" t="s">
        <v>270</v>
      </c>
      <c r="Q151" s="39" t="s">
        <v>270</v>
      </c>
      <c r="R151" s="39" t="s">
        <v>269</v>
      </c>
      <c r="S151" s="39" t="s">
        <v>119</v>
      </c>
      <c r="T151" s="39" t="s">
        <v>1491</v>
      </c>
      <c r="U151" s="39" t="s">
        <v>270</v>
      </c>
      <c r="V151" s="39" t="s">
        <v>270</v>
      </c>
      <c r="W151" s="39" t="s">
        <v>270</v>
      </c>
      <c r="X151" s="39" t="s">
        <v>270</v>
      </c>
      <c r="Y151" s="39" t="s">
        <v>270</v>
      </c>
      <c r="Z151" s="39" t="s">
        <v>270</v>
      </c>
      <c r="AA151" s="39" t="s">
        <v>270</v>
      </c>
      <c r="AB151" s="39" t="s">
        <v>270</v>
      </c>
      <c r="AC151" s="39" t="s">
        <v>270</v>
      </c>
      <c r="AD151" s="39" t="s">
        <v>270</v>
      </c>
      <c r="AE151" s="39" t="s">
        <v>270</v>
      </c>
      <c r="AF151" s="39" t="s">
        <v>270</v>
      </c>
      <c r="AG151" s="39" t="s">
        <v>269</v>
      </c>
      <c r="AH151" s="39" t="s">
        <v>270</v>
      </c>
      <c r="AI151" s="39" t="s">
        <v>270</v>
      </c>
      <c r="AJ151" s="39" t="s">
        <v>270</v>
      </c>
      <c r="AK151" s="39" t="s">
        <v>270</v>
      </c>
      <c r="AL151" s="66" t="s">
        <v>1432</v>
      </c>
    </row>
    <row r="152" spans="1:38" ht="178.5" hidden="1" x14ac:dyDescent="0.45">
      <c r="A152" s="58" t="s">
        <v>1492</v>
      </c>
      <c r="B152" s="59" t="s">
        <v>1493</v>
      </c>
      <c r="C152" s="65">
        <v>43969</v>
      </c>
      <c r="D152" s="65">
        <v>43977</v>
      </c>
      <c r="E152" s="37" t="s">
        <v>1494</v>
      </c>
      <c r="F152" s="134" t="str">
        <f>HYPERLINK(Table2[[#This Row],[URL-not hyperlinked]])</f>
        <v>http://medrxiv.org/content/early/2020/05/22/2020.05.18.20105239.abstract</v>
      </c>
      <c r="G152" s="37" t="s">
        <v>127</v>
      </c>
      <c r="H152" s="37" t="s">
        <v>124</v>
      </c>
      <c r="I152" s="37" t="s">
        <v>1495</v>
      </c>
      <c r="J152" s="39" t="s">
        <v>293</v>
      </c>
      <c r="K152" s="39" t="s">
        <v>292</v>
      </c>
      <c r="L152" s="39" t="s">
        <v>2508</v>
      </c>
      <c r="M152" s="39" t="s">
        <v>1496</v>
      </c>
      <c r="N152" s="137"/>
      <c r="O152" s="39" t="s">
        <v>270</v>
      </c>
      <c r="P152" s="39" t="s">
        <v>269</v>
      </c>
      <c r="Q152" s="39" t="s">
        <v>270</v>
      </c>
      <c r="R152" s="39" t="s">
        <v>270</v>
      </c>
      <c r="S152" s="39" t="s">
        <v>39</v>
      </c>
      <c r="T152" s="39" t="s">
        <v>270</v>
      </c>
      <c r="U152" s="39" t="s">
        <v>270</v>
      </c>
      <c r="V152" s="39" t="s">
        <v>270</v>
      </c>
      <c r="W152" s="39" t="s">
        <v>270</v>
      </c>
      <c r="X152" s="39" t="s">
        <v>270</v>
      </c>
      <c r="Y152" s="39" t="s">
        <v>270</v>
      </c>
      <c r="Z152" s="39" t="s">
        <v>270</v>
      </c>
      <c r="AA152" s="39" t="s">
        <v>269</v>
      </c>
      <c r="AB152" s="39" t="s">
        <v>270</v>
      </c>
      <c r="AC152" s="39" t="s">
        <v>269</v>
      </c>
      <c r="AD152" s="39" t="s">
        <v>270</v>
      </c>
      <c r="AE152" s="39" t="s">
        <v>270</v>
      </c>
      <c r="AF152" s="39" t="s">
        <v>270</v>
      </c>
      <c r="AG152" s="39" t="s">
        <v>270</v>
      </c>
      <c r="AH152" s="39" t="s">
        <v>270</v>
      </c>
      <c r="AI152" s="39" t="s">
        <v>270</v>
      </c>
      <c r="AJ152" s="39" t="s">
        <v>2509</v>
      </c>
      <c r="AK152" s="39" t="s">
        <v>270</v>
      </c>
      <c r="AL152" s="66" t="s">
        <v>1432</v>
      </c>
    </row>
    <row r="153" spans="1:38" ht="102" hidden="1" x14ac:dyDescent="0.35">
      <c r="A153" s="58" t="s">
        <v>1497</v>
      </c>
      <c r="B153" s="62" t="s">
        <v>1498</v>
      </c>
      <c r="C153" s="65">
        <v>43975</v>
      </c>
      <c r="D153" s="65">
        <v>43977</v>
      </c>
      <c r="E153" s="74" t="s">
        <v>1499</v>
      </c>
      <c r="F153" s="134" t="str">
        <f>HYPERLINK(Table2[[#This Row],[URL-not hyperlinked]])</f>
        <v>http://medrxiv.org/content/early/2020/05/26/2020.05.24.20111732.abstract</v>
      </c>
      <c r="G153" s="37" t="s">
        <v>117</v>
      </c>
      <c r="H153" s="37" t="s">
        <v>186</v>
      </c>
      <c r="I153" s="37" t="s">
        <v>1500</v>
      </c>
      <c r="J153" s="39" t="s">
        <v>293</v>
      </c>
      <c r="K153" s="39" t="s">
        <v>292</v>
      </c>
      <c r="L153" s="39" t="s">
        <v>2508</v>
      </c>
      <c r="M153" s="39" t="s">
        <v>1501</v>
      </c>
      <c r="N153" s="137"/>
      <c r="O153" s="39" t="s">
        <v>270</v>
      </c>
      <c r="P153" s="39" t="s">
        <v>269</v>
      </c>
      <c r="Q153" s="39" t="s">
        <v>270</v>
      </c>
      <c r="R153" s="39" t="s">
        <v>270</v>
      </c>
      <c r="S153" s="39" t="s">
        <v>119</v>
      </c>
      <c r="T153" s="39" t="s">
        <v>1502</v>
      </c>
      <c r="U153" s="39" t="s">
        <v>270</v>
      </c>
      <c r="V153" s="39" t="s">
        <v>270</v>
      </c>
      <c r="W153" s="39" t="s">
        <v>270</v>
      </c>
      <c r="X153" s="39" t="s">
        <v>270</v>
      </c>
      <c r="Y153" s="39" t="s">
        <v>270</v>
      </c>
      <c r="Z153" s="39" t="s">
        <v>270</v>
      </c>
      <c r="AA153" s="39" t="s">
        <v>270</v>
      </c>
      <c r="AB153" s="39" t="s">
        <v>270</v>
      </c>
      <c r="AC153" s="39" t="s">
        <v>270</v>
      </c>
      <c r="AD153" s="39" t="s">
        <v>270</v>
      </c>
      <c r="AE153" s="39" t="s">
        <v>270</v>
      </c>
      <c r="AF153" s="39" t="s">
        <v>270</v>
      </c>
      <c r="AG153" s="39" t="s">
        <v>270</v>
      </c>
      <c r="AH153" s="39" t="s">
        <v>270</v>
      </c>
      <c r="AI153" s="39" t="s">
        <v>270</v>
      </c>
      <c r="AJ153" s="39" t="s">
        <v>270</v>
      </c>
      <c r="AK153" s="39" t="s">
        <v>270</v>
      </c>
      <c r="AL153" s="66" t="s">
        <v>1432</v>
      </c>
    </row>
    <row r="154" spans="1:38" ht="63.75" hidden="1" x14ac:dyDescent="0.45">
      <c r="A154" s="58" t="s">
        <v>1536</v>
      </c>
      <c r="B154" s="59" t="s">
        <v>1537</v>
      </c>
      <c r="C154" s="65">
        <v>43941</v>
      </c>
      <c r="D154" s="65">
        <v>43977</v>
      </c>
      <c r="E154" s="37" t="s">
        <v>1538</v>
      </c>
      <c r="F154" s="134" t="str">
        <f>HYPERLINK(Table2[[#This Row],[URL-not hyperlinked]])</f>
        <v>https://www.koreascience.or.kr/article/JAKO202013661037749.page</v>
      </c>
      <c r="G154" s="37" t="s">
        <v>1539</v>
      </c>
      <c r="H154" s="37" t="s">
        <v>123</v>
      </c>
      <c r="I154" s="37" t="s">
        <v>1540</v>
      </c>
      <c r="J154" s="39">
        <v>0</v>
      </c>
      <c r="K154" s="39">
        <v>0</v>
      </c>
      <c r="L154" s="39" t="s">
        <v>1541</v>
      </c>
      <c r="M154" s="39" t="s">
        <v>1542</v>
      </c>
      <c r="N154" s="39" t="s">
        <v>1543</v>
      </c>
      <c r="O154" s="39" t="s">
        <v>270</v>
      </c>
      <c r="P154" s="39" t="s">
        <v>270</v>
      </c>
      <c r="Q154" s="39" t="s">
        <v>270</v>
      </c>
      <c r="R154" s="39" t="s">
        <v>269</v>
      </c>
      <c r="S154" s="39" t="s">
        <v>119</v>
      </c>
      <c r="T154" s="39" t="s">
        <v>302</v>
      </c>
      <c r="U154" s="39" t="s">
        <v>270</v>
      </c>
      <c r="V154" s="39" t="s">
        <v>270</v>
      </c>
      <c r="W154" s="39" t="s">
        <v>270</v>
      </c>
      <c r="X154" s="39" t="s">
        <v>270</v>
      </c>
      <c r="Y154" s="39" t="s">
        <v>270</v>
      </c>
      <c r="Z154" s="39" t="s">
        <v>270</v>
      </c>
      <c r="AA154" s="39" t="s">
        <v>270</v>
      </c>
      <c r="AB154" s="39" t="s">
        <v>270</v>
      </c>
      <c r="AC154" s="39" t="s">
        <v>270</v>
      </c>
      <c r="AD154" s="39" t="s">
        <v>270</v>
      </c>
      <c r="AE154" s="39" t="s">
        <v>270</v>
      </c>
      <c r="AF154" s="39" t="s">
        <v>270</v>
      </c>
      <c r="AG154" s="39" t="s">
        <v>270</v>
      </c>
      <c r="AH154" s="39" t="s">
        <v>269</v>
      </c>
      <c r="AI154" s="39" t="s">
        <v>270</v>
      </c>
      <c r="AJ154" s="39" t="s">
        <v>270</v>
      </c>
      <c r="AK154" s="39" t="s">
        <v>270</v>
      </c>
      <c r="AL154" s="66" t="s">
        <v>1432</v>
      </c>
    </row>
    <row r="155" spans="1:38" ht="57" hidden="1" x14ac:dyDescent="0.45">
      <c r="A155" s="58" t="s">
        <v>1566</v>
      </c>
      <c r="B155" s="38" t="s">
        <v>122</v>
      </c>
      <c r="C155" s="65">
        <v>43976</v>
      </c>
      <c r="D155" s="65">
        <v>43977</v>
      </c>
      <c r="E155" s="37" t="s">
        <v>1567</v>
      </c>
      <c r="F155" s="134" t="str">
        <f>HYPERLINK(Table2[[#This Row],[URL-not hyperlinked]])</f>
        <v>https://obgyn.onlinelibrary.wiley.com/doi/epdf/10.1002/uog.22096</v>
      </c>
      <c r="G155" s="37" t="s">
        <v>189</v>
      </c>
      <c r="H155" s="37" t="s">
        <v>123</v>
      </c>
      <c r="I155" s="37" t="s">
        <v>1568</v>
      </c>
      <c r="J155" s="39" t="s">
        <v>1569</v>
      </c>
      <c r="K155" s="39">
        <v>2020</v>
      </c>
      <c r="L155" s="39" t="s">
        <v>1541</v>
      </c>
      <c r="M155" s="39" t="s">
        <v>1570</v>
      </c>
      <c r="N155" s="39"/>
      <c r="O155" s="39" t="s">
        <v>269</v>
      </c>
      <c r="P155" s="39" t="s">
        <v>270</v>
      </c>
      <c r="Q155" s="39" t="s">
        <v>270</v>
      </c>
      <c r="R155" s="39" t="s">
        <v>270</v>
      </c>
      <c r="S155" s="39" t="s">
        <v>119</v>
      </c>
      <c r="T155" s="39" t="s">
        <v>302</v>
      </c>
      <c r="U155" s="39" t="s">
        <v>270</v>
      </c>
      <c r="V155" s="39" t="s">
        <v>270</v>
      </c>
      <c r="W155" s="39" t="s">
        <v>270</v>
      </c>
      <c r="X155" s="39" t="s">
        <v>270</v>
      </c>
      <c r="Y155" s="39" t="s">
        <v>269</v>
      </c>
      <c r="Z155" s="39" t="s">
        <v>270</v>
      </c>
      <c r="AA155" s="39" t="s">
        <v>270</v>
      </c>
      <c r="AB155" s="39" t="s">
        <v>270</v>
      </c>
      <c r="AC155" s="39" t="s">
        <v>270</v>
      </c>
      <c r="AD155" s="39" t="s">
        <v>270</v>
      </c>
      <c r="AE155" s="39" t="s">
        <v>270</v>
      </c>
      <c r="AF155" s="39" t="s">
        <v>270</v>
      </c>
      <c r="AG155" s="39" t="s">
        <v>270</v>
      </c>
      <c r="AH155" s="39" t="s">
        <v>270</v>
      </c>
      <c r="AI155" s="39" t="s">
        <v>270</v>
      </c>
      <c r="AJ155" s="39" t="s">
        <v>270</v>
      </c>
      <c r="AK155" s="39" t="s">
        <v>270</v>
      </c>
      <c r="AL155" s="66" t="s">
        <v>1432</v>
      </c>
    </row>
    <row r="156" spans="1:38" ht="408" hidden="1" x14ac:dyDescent="0.45">
      <c r="A156" s="61" t="s">
        <v>1571</v>
      </c>
      <c r="B156" s="62" t="s">
        <v>1572</v>
      </c>
      <c r="C156" s="63">
        <v>43976</v>
      </c>
      <c r="D156" s="63">
        <v>43977</v>
      </c>
      <c r="E156" s="37" t="s">
        <v>1573</v>
      </c>
      <c r="F156" s="134" t="str">
        <f>HYPERLINK(Table2[[#This Row],[URL-not hyperlinked]])</f>
        <v>https://obgyn.onlinelibrary.wiley.com/doi/epdf/10.1111/aogs.13925</v>
      </c>
      <c r="G156" s="37" t="s">
        <v>164</v>
      </c>
      <c r="H156" s="37" t="s">
        <v>113</v>
      </c>
      <c r="I156" s="37" t="s">
        <v>1574</v>
      </c>
      <c r="J156" s="39" t="s">
        <v>1575</v>
      </c>
      <c r="K156" s="39">
        <v>2020</v>
      </c>
      <c r="L156" s="39" t="s">
        <v>1541</v>
      </c>
      <c r="M156" s="39" t="s">
        <v>1576</v>
      </c>
      <c r="N156" s="39"/>
      <c r="O156" s="39" t="s">
        <v>270</v>
      </c>
      <c r="P156" s="39" t="s">
        <v>270</v>
      </c>
      <c r="Q156" s="39" t="s">
        <v>270</v>
      </c>
      <c r="R156" s="39" t="s">
        <v>269</v>
      </c>
      <c r="S156" s="39" t="s">
        <v>119</v>
      </c>
      <c r="T156" s="39" t="s">
        <v>1577</v>
      </c>
      <c r="U156" s="39" t="s">
        <v>270</v>
      </c>
      <c r="V156" s="39" t="s">
        <v>270</v>
      </c>
      <c r="W156" s="39" t="s">
        <v>270</v>
      </c>
      <c r="X156" s="39" t="s">
        <v>270</v>
      </c>
      <c r="Y156" s="39" t="s">
        <v>270</v>
      </c>
      <c r="Z156" s="39" t="s">
        <v>270</v>
      </c>
      <c r="AA156" s="39" t="s">
        <v>270</v>
      </c>
      <c r="AB156" s="39" t="s">
        <v>270</v>
      </c>
      <c r="AC156" s="39" t="s">
        <v>270</v>
      </c>
      <c r="AD156" s="39" t="s">
        <v>270</v>
      </c>
      <c r="AE156" s="39" t="s">
        <v>270</v>
      </c>
      <c r="AF156" s="39" t="s">
        <v>270</v>
      </c>
      <c r="AG156" s="39" t="s">
        <v>269</v>
      </c>
      <c r="AH156" s="39" t="s">
        <v>270</v>
      </c>
      <c r="AI156" s="39" t="s">
        <v>270</v>
      </c>
      <c r="AJ156" s="39" t="s">
        <v>270</v>
      </c>
      <c r="AK156" s="39" t="s">
        <v>270</v>
      </c>
      <c r="AL156" s="66" t="s">
        <v>1432</v>
      </c>
    </row>
    <row r="157" spans="1:38" ht="162" hidden="1" x14ac:dyDescent="0.45">
      <c r="A157" s="58" t="s">
        <v>1863</v>
      </c>
      <c r="B157" s="59" t="s">
        <v>122</v>
      </c>
      <c r="C157" s="65">
        <v>43930</v>
      </c>
      <c r="D157" s="65">
        <v>43977</v>
      </c>
      <c r="E157" s="37" t="s">
        <v>1864</v>
      </c>
      <c r="F157" s="134" t="str">
        <f>HYPERLINK(Table2[[#This Row],[URL-not hyperlinked]])</f>
        <v>https://www.ncbi.nlm.nih.gov/pmc/articles/PMC7144602/</v>
      </c>
      <c r="G157" s="37" t="s">
        <v>117</v>
      </c>
      <c r="H157" s="37" t="s">
        <v>123</v>
      </c>
      <c r="I157" s="37" t="s">
        <v>1865</v>
      </c>
      <c r="J157" s="39">
        <v>0</v>
      </c>
      <c r="K157" s="39">
        <v>0</v>
      </c>
      <c r="L157" s="39" t="s">
        <v>1541</v>
      </c>
      <c r="M157" s="39" t="s">
        <v>1866</v>
      </c>
      <c r="N157" s="39"/>
      <c r="O157" s="39" t="s">
        <v>270</v>
      </c>
      <c r="P157" s="39" t="s">
        <v>270</v>
      </c>
      <c r="Q157" s="39" t="s">
        <v>270</v>
      </c>
      <c r="R157" s="39" t="s">
        <v>269</v>
      </c>
      <c r="S157" s="39" t="s">
        <v>119</v>
      </c>
      <c r="T157" s="39" t="s">
        <v>302</v>
      </c>
      <c r="U157" s="39" t="s">
        <v>270</v>
      </c>
      <c r="V157" s="39" t="s">
        <v>270</v>
      </c>
      <c r="W157" s="39" t="s">
        <v>270</v>
      </c>
      <c r="X157" s="39" t="s">
        <v>270</v>
      </c>
      <c r="Y157" s="39" t="s">
        <v>270</v>
      </c>
      <c r="Z157" s="39" t="s">
        <v>270</v>
      </c>
      <c r="AA157" s="39" t="s">
        <v>270</v>
      </c>
      <c r="AB157" s="39" t="s">
        <v>270</v>
      </c>
      <c r="AC157" s="39" t="s">
        <v>270</v>
      </c>
      <c r="AD157" s="39" t="s">
        <v>270</v>
      </c>
      <c r="AE157" s="39" t="s">
        <v>270</v>
      </c>
      <c r="AF157" s="39" t="s">
        <v>270</v>
      </c>
      <c r="AG157" s="39" t="s">
        <v>269</v>
      </c>
      <c r="AH157" s="39" t="s">
        <v>269</v>
      </c>
      <c r="AI157" s="39" t="s">
        <v>270</v>
      </c>
      <c r="AJ157" s="39" t="s">
        <v>270</v>
      </c>
      <c r="AK157" s="39" t="s">
        <v>270</v>
      </c>
      <c r="AL157" s="66" t="s">
        <v>1432</v>
      </c>
    </row>
    <row r="158" spans="1:38" ht="140.25" hidden="1" x14ac:dyDescent="0.45">
      <c r="A158" s="61" t="s">
        <v>2055</v>
      </c>
      <c r="B158" s="62" t="s">
        <v>2056</v>
      </c>
      <c r="C158" s="63">
        <v>43975</v>
      </c>
      <c r="D158" s="63">
        <v>43977</v>
      </c>
      <c r="E158" s="37" t="s">
        <v>2057</v>
      </c>
      <c r="F158" s="134" t="str">
        <f>HYPERLINK(Table2[[#This Row],[URL-not hyperlinked]])</f>
        <v>https://ijponline.biomedcentral.com/articles/10.1186/s13052-020-00829-0</v>
      </c>
      <c r="G158" s="37" t="s">
        <v>120</v>
      </c>
      <c r="H158" s="37" t="s">
        <v>123</v>
      </c>
      <c r="I158" s="37" t="s">
        <v>2058</v>
      </c>
      <c r="J158" s="39" t="s">
        <v>1775</v>
      </c>
      <c r="K158" s="39">
        <v>2020</v>
      </c>
      <c r="L158" s="39" t="s">
        <v>1541</v>
      </c>
      <c r="M158" s="39" t="s">
        <v>2059</v>
      </c>
      <c r="N158" s="39" t="s">
        <v>1426</v>
      </c>
      <c r="O158" s="39" t="s">
        <v>270</v>
      </c>
      <c r="P158" s="39" t="s">
        <v>269</v>
      </c>
      <c r="Q158" s="39" t="s">
        <v>270</v>
      </c>
      <c r="R158" s="39" t="s">
        <v>270</v>
      </c>
      <c r="S158" s="39" t="s">
        <v>119</v>
      </c>
      <c r="T158" s="39"/>
      <c r="U158" s="39" t="s">
        <v>270</v>
      </c>
      <c r="V158" s="39" t="s">
        <v>270</v>
      </c>
      <c r="W158" s="39" t="s">
        <v>270</v>
      </c>
      <c r="X158" s="39" t="s">
        <v>270</v>
      </c>
      <c r="Y158" s="39" t="s">
        <v>270</v>
      </c>
      <c r="Z158" s="39" t="s">
        <v>270</v>
      </c>
      <c r="AA158" s="39" t="s">
        <v>270</v>
      </c>
      <c r="AB158" s="39" t="s">
        <v>270</v>
      </c>
      <c r="AC158" s="39" t="s">
        <v>270</v>
      </c>
      <c r="AD158" s="39" t="s">
        <v>270</v>
      </c>
      <c r="AE158" s="39" t="s">
        <v>270</v>
      </c>
      <c r="AF158" s="39" t="s">
        <v>270</v>
      </c>
      <c r="AG158" s="39" t="s">
        <v>270</v>
      </c>
      <c r="AH158" s="39" t="s">
        <v>270</v>
      </c>
      <c r="AI158" s="39" t="s">
        <v>270</v>
      </c>
      <c r="AJ158" s="39" t="s">
        <v>270</v>
      </c>
      <c r="AK158" s="39" t="s">
        <v>270</v>
      </c>
      <c r="AL158" s="66" t="s">
        <v>1432</v>
      </c>
    </row>
    <row r="159" spans="1:38" ht="57" hidden="1" x14ac:dyDescent="0.45">
      <c r="A159" s="64" t="s">
        <v>2196</v>
      </c>
      <c r="B159" s="59" t="s">
        <v>2197</v>
      </c>
      <c r="C159" s="65">
        <v>43969</v>
      </c>
      <c r="D159" s="65">
        <v>43977</v>
      </c>
      <c r="E159" s="57" t="s">
        <v>2198</v>
      </c>
      <c r="F159" s="134" t="str">
        <f>HYPERLINK(Table2[[#This Row],[URL-not hyperlinked]])</f>
        <v>https://www.ncbi.nlm.nih.gov/pmc/articles/PMC7233244/</v>
      </c>
      <c r="G159" s="37" t="s">
        <v>117</v>
      </c>
      <c r="H159" s="37" t="s">
        <v>118</v>
      </c>
      <c r="I159" s="37" t="s">
        <v>2199</v>
      </c>
      <c r="J159" s="39">
        <v>0</v>
      </c>
      <c r="K159" s="39">
        <v>0</v>
      </c>
      <c r="L159" s="39" t="s">
        <v>1541</v>
      </c>
      <c r="M159" s="39" t="s">
        <v>2200</v>
      </c>
      <c r="N159" s="39" t="s">
        <v>1423</v>
      </c>
      <c r="O159" s="39" t="s">
        <v>270</v>
      </c>
      <c r="P159" s="39" t="s">
        <v>269</v>
      </c>
      <c r="Q159" s="39" t="s">
        <v>270</v>
      </c>
      <c r="R159" s="39" t="s">
        <v>270</v>
      </c>
      <c r="S159" s="39" t="s">
        <v>119</v>
      </c>
      <c r="T159" s="39">
        <v>1</v>
      </c>
      <c r="U159" s="39" t="s">
        <v>270</v>
      </c>
      <c r="V159" s="39" t="s">
        <v>270</v>
      </c>
      <c r="W159" s="39" t="s">
        <v>270</v>
      </c>
      <c r="X159" s="39" t="s">
        <v>270</v>
      </c>
      <c r="Y159" s="39" t="s">
        <v>270</v>
      </c>
      <c r="Z159" s="39" t="s">
        <v>270</v>
      </c>
      <c r="AA159" s="39" t="s">
        <v>269</v>
      </c>
      <c r="AB159" s="39" t="s">
        <v>270</v>
      </c>
      <c r="AC159" s="39" t="s">
        <v>269</v>
      </c>
      <c r="AD159" s="39" t="s">
        <v>269</v>
      </c>
      <c r="AE159" s="39" t="s">
        <v>270</v>
      </c>
      <c r="AF159" s="39" t="s">
        <v>270</v>
      </c>
      <c r="AG159" s="39" t="s">
        <v>270</v>
      </c>
      <c r="AH159" s="39" t="s">
        <v>270</v>
      </c>
      <c r="AI159" s="39" t="s">
        <v>270</v>
      </c>
      <c r="AJ159" s="39" t="s">
        <v>270</v>
      </c>
      <c r="AK159" s="39" t="s">
        <v>270</v>
      </c>
      <c r="AL159" s="66" t="s">
        <v>1432</v>
      </c>
    </row>
    <row r="160" spans="1:38" ht="57" hidden="1" x14ac:dyDescent="0.45">
      <c r="A160" s="64" t="s">
        <v>2201</v>
      </c>
      <c r="B160" s="59" t="s">
        <v>2139</v>
      </c>
      <c r="C160" s="65">
        <v>43971</v>
      </c>
      <c r="D160" s="65">
        <v>43977</v>
      </c>
      <c r="E160" s="57" t="s">
        <v>2202</v>
      </c>
      <c r="F160" s="134" t="str">
        <f>HYPERLINK(Table2[[#This Row],[URL-not hyperlinked]])</f>
        <v>https://www.ncbi.nlm.nih.gov/pmc/articles/PMC7237367/</v>
      </c>
      <c r="G160" s="37" t="s">
        <v>132</v>
      </c>
      <c r="H160" s="37" t="s">
        <v>118</v>
      </c>
      <c r="I160" s="37" t="s">
        <v>2203</v>
      </c>
      <c r="J160" s="39">
        <v>0</v>
      </c>
      <c r="K160" s="39">
        <v>0</v>
      </c>
      <c r="L160" s="39" t="s">
        <v>1541</v>
      </c>
      <c r="M160" s="39" t="s">
        <v>2204</v>
      </c>
      <c r="N160" s="39" t="s">
        <v>1423</v>
      </c>
      <c r="O160" s="39" t="s">
        <v>270</v>
      </c>
      <c r="P160" s="39" t="s">
        <v>269</v>
      </c>
      <c r="Q160" s="39" t="s">
        <v>270</v>
      </c>
      <c r="R160" s="39" t="s">
        <v>270</v>
      </c>
      <c r="S160" s="39" t="s">
        <v>119</v>
      </c>
      <c r="T160" s="39">
        <v>811</v>
      </c>
      <c r="U160" s="39" t="s">
        <v>270</v>
      </c>
      <c r="V160" s="39" t="s">
        <v>270</v>
      </c>
      <c r="W160" s="39" t="s">
        <v>270</v>
      </c>
      <c r="X160" s="39" t="s">
        <v>270</v>
      </c>
      <c r="Y160" s="39" t="s">
        <v>270</v>
      </c>
      <c r="Z160" s="39" t="s">
        <v>270</v>
      </c>
      <c r="AA160" s="39" t="s">
        <v>269</v>
      </c>
      <c r="AB160" s="39" t="s">
        <v>269</v>
      </c>
      <c r="AC160" s="39" t="s">
        <v>269</v>
      </c>
      <c r="AD160" s="39" t="s">
        <v>270</v>
      </c>
      <c r="AE160" s="39" t="s">
        <v>270</v>
      </c>
      <c r="AF160" s="39" t="s">
        <v>270</v>
      </c>
      <c r="AG160" s="39" t="s">
        <v>270</v>
      </c>
      <c r="AH160" s="39" t="s">
        <v>270</v>
      </c>
      <c r="AI160" s="39" t="s">
        <v>270</v>
      </c>
      <c r="AJ160" s="39" t="s">
        <v>270</v>
      </c>
      <c r="AK160" s="39" t="s">
        <v>270</v>
      </c>
      <c r="AL160" s="66" t="s">
        <v>1432</v>
      </c>
    </row>
    <row r="161" spans="1:38" ht="142.5" hidden="1" x14ac:dyDescent="0.45">
      <c r="A161" s="64" t="s">
        <v>2205</v>
      </c>
      <c r="B161" s="59" t="s">
        <v>2206</v>
      </c>
      <c r="C161" s="122" t="s">
        <v>292</v>
      </c>
      <c r="D161" s="65">
        <v>43977</v>
      </c>
      <c r="E161" s="123" t="s">
        <v>2506</v>
      </c>
      <c r="F161" s="134" t="str">
        <f>HYPERLINK(Table2[[#This Row],[URL-not hyperlinked]])</f>
        <v>https://www.clinicalneuropsychiatry.org/download/children-and-the-covid-19-transition-psychological-reflections-and-suggestions-on-adapting-to-the-emergency/</v>
      </c>
      <c r="G161" s="37" t="s">
        <v>122</v>
      </c>
      <c r="H161" s="37" t="s">
        <v>123</v>
      </c>
      <c r="I161" s="37" t="s">
        <v>2207</v>
      </c>
      <c r="J161" s="39">
        <v>0</v>
      </c>
      <c r="K161" s="39">
        <v>0</v>
      </c>
      <c r="L161" s="39" t="s">
        <v>1541</v>
      </c>
      <c r="M161" s="39" t="s">
        <v>2208</v>
      </c>
      <c r="N161" s="39" t="s">
        <v>1423</v>
      </c>
      <c r="O161" s="39" t="s">
        <v>270</v>
      </c>
      <c r="P161" s="39" t="s">
        <v>270</v>
      </c>
      <c r="Q161" s="39" t="s">
        <v>270</v>
      </c>
      <c r="R161" s="39" t="s">
        <v>269</v>
      </c>
      <c r="S161" s="39" t="s">
        <v>114</v>
      </c>
      <c r="T161" s="39" t="s">
        <v>2209</v>
      </c>
      <c r="U161" s="39" t="s">
        <v>270</v>
      </c>
      <c r="V161" s="39" t="s">
        <v>270</v>
      </c>
      <c r="W161" s="39" t="s">
        <v>270</v>
      </c>
      <c r="X161" s="39" t="s">
        <v>270</v>
      </c>
      <c r="Y161" s="39" t="s">
        <v>270</v>
      </c>
      <c r="Z161" s="39" t="s">
        <v>270</v>
      </c>
      <c r="AA161" s="39" t="s">
        <v>270</v>
      </c>
      <c r="AB161" s="39" t="s">
        <v>270</v>
      </c>
      <c r="AC161" s="39" t="s">
        <v>270</v>
      </c>
      <c r="AD161" s="39" t="s">
        <v>270</v>
      </c>
      <c r="AE161" s="39" t="s">
        <v>270</v>
      </c>
      <c r="AF161" s="39" t="s">
        <v>270</v>
      </c>
      <c r="AG161" s="39" t="s">
        <v>270</v>
      </c>
      <c r="AH161" s="39" t="s">
        <v>269</v>
      </c>
      <c r="AI161" s="39" t="s">
        <v>270</v>
      </c>
      <c r="AJ161" s="39" t="s">
        <v>270</v>
      </c>
      <c r="AK161" s="39" t="s">
        <v>270</v>
      </c>
      <c r="AL161" s="66" t="s">
        <v>1432</v>
      </c>
    </row>
    <row r="162" spans="1:38" ht="39.4" hidden="1" x14ac:dyDescent="0.45">
      <c r="A162" s="64" t="s">
        <v>2234</v>
      </c>
      <c r="B162" s="59" t="s">
        <v>272</v>
      </c>
      <c r="C162" s="65">
        <v>43976</v>
      </c>
      <c r="D162" s="65">
        <v>43977</v>
      </c>
      <c r="E162" s="57" t="s">
        <v>2235</v>
      </c>
      <c r="F162" s="134" t="str">
        <f>HYPERLINK(Table2[[#This Row],[URL-not hyperlinked]])</f>
        <v>https://doi.org/10.1002/uog.22099</v>
      </c>
      <c r="G162" s="37" t="s">
        <v>208</v>
      </c>
      <c r="H162" s="37" t="s">
        <v>118</v>
      </c>
      <c r="I162" s="37" t="s">
        <v>2236</v>
      </c>
      <c r="J162" s="39" t="s">
        <v>1569</v>
      </c>
      <c r="K162" s="39">
        <v>2020</v>
      </c>
      <c r="L162" s="39" t="s">
        <v>1541</v>
      </c>
      <c r="M162" s="39" t="s">
        <v>2237</v>
      </c>
      <c r="N162" s="39"/>
      <c r="O162" s="39" t="s">
        <v>269</v>
      </c>
      <c r="P162" s="39" t="s">
        <v>270</v>
      </c>
      <c r="Q162" s="39" t="s">
        <v>270</v>
      </c>
      <c r="R162" s="39" t="s">
        <v>270</v>
      </c>
      <c r="S162" s="39" t="s">
        <v>119</v>
      </c>
      <c r="T162" s="39" t="s">
        <v>2238</v>
      </c>
      <c r="U162" s="39" t="s">
        <v>269</v>
      </c>
      <c r="V162" s="39" t="s">
        <v>270</v>
      </c>
      <c r="W162" s="39" t="s">
        <v>270</v>
      </c>
      <c r="X162" s="39" t="s">
        <v>270</v>
      </c>
      <c r="Y162" s="39" t="s">
        <v>270</v>
      </c>
      <c r="Z162" s="39" t="s">
        <v>270</v>
      </c>
      <c r="AA162" s="39" t="s">
        <v>270</v>
      </c>
      <c r="AB162" s="39" t="s">
        <v>270</v>
      </c>
      <c r="AC162" s="39" t="s">
        <v>270</v>
      </c>
      <c r="AD162" s="39" t="s">
        <v>270</v>
      </c>
      <c r="AE162" s="39" t="s">
        <v>270</v>
      </c>
      <c r="AF162" s="39" t="s">
        <v>270</v>
      </c>
      <c r="AG162" s="39" t="s">
        <v>270</v>
      </c>
      <c r="AH162" s="39" t="s">
        <v>270</v>
      </c>
      <c r="AI162" s="39" t="s">
        <v>270</v>
      </c>
      <c r="AJ162" s="39" t="s">
        <v>270</v>
      </c>
      <c r="AK162" s="39" t="s">
        <v>270</v>
      </c>
      <c r="AL162" s="66" t="s">
        <v>1432</v>
      </c>
    </row>
    <row r="163" spans="1:38" ht="42.75" hidden="1" x14ac:dyDescent="0.45">
      <c r="A163" s="64" t="s">
        <v>2239</v>
      </c>
      <c r="B163" s="59" t="s">
        <v>272</v>
      </c>
      <c r="C163" s="65">
        <v>43962</v>
      </c>
      <c r="D163" s="65">
        <v>43977</v>
      </c>
      <c r="E163" s="57" t="s">
        <v>2240</v>
      </c>
      <c r="F163" s="134" t="str">
        <f>HYPERLINK(Table2[[#This Row],[URL-not hyperlinked]])</f>
        <v>https://doi.org/10.1016/j.ejogrb.2020.05.015</v>
      </c>
      <c r="G163" s="37" t="s">
        <v>122</v>
      </c>
      <c r="H163" s="37" t="s">
        <v>123</v>
      </c>
      <c r="I163" s="37" t="s">
        <v>2241</v>
      </c>
      <c r="J163" s="39" t="s">
        <v>274</v>
      </c>
      <c r="K163" s="39">
        <v>2020</v>
      </c>
      <c r="L163" s="39" t="s">
        <v>1541</v>
      </c>
      <c r="M163" s="39" t="s">
        <v>2242</v>
      </c>
      <c r="N163" s="39"/>
      <c r="O163" s="39" t="s">
        <v>269</v>
      </c>
      <c r="P163" s="39" t="s">
        <v>270</v>
      </c>
      <c r="Q163" s="39" t="s">
        <v>270</v>
      </c>
      <c r="R163" s="39" t="s">
        <v>270</v>
      </c>
      <c r="S163" s="39" t="s">
        <v>114</v>
      </c>
      <c r="T163" s="39" t="s">
        <v>270</v>
      </c>
      <c r="U163" s="39" t="s">
        <v>270</v>
      </c>
      <c r="V163" s="39" t="s">
        <v>270</v>
      </c>
      <c r="W163" s="39" t="s">
        <v>270</v>
      </c>
      <c r="X163" s="39" t="s">
        <v>270</v>
      </c>
      <c r="Y163" s="39" t="s">
        <v>270</v>
      </c>
      <c r="Z163" s="39" t="s">
        <v>270</v>
      </c>
      <c r="AA163" s="39" t="s">
        <v>270</v>
      </c>
      <c r="AB163" s="39" t="s">
        <v>270</v>
      </c>
      <c r="AC163" s="39" t="s">
        <v>270</v>
      </c>
      <c r="AD163" s="39" t="s">
        <v>270</v>
      </c>
      <c r="AE163" s="39" t="s">
        <v>270</v>
      </c>
      <c r="AF163" s="39" t="s">
        <v>270</v>
      </c>
      <c r="AG163" s="39" t="s">
        <v>270</v>
      </c>
      <c r="AH163" s="39" t="s">
        <v>270</v>
      </c>
      <c r="AI163" s="39" t="s">
        <v>270</v>
      </c>
      <c r="AJ163" s="39" t="s">
        <v>270</v>
      </c>
      <c r="AK163" s="39" t="s">
        <v>270</v>
      </c>
      <c r="AL163" s="66" t="s">
        <v>1432</v>
      </c>
    </row>
    <row r="164" spans="1:38" ht="102" hidden="1" x14ac:dyDescent="0.45">
      <c r="A164" s="61" t="s">
        <v>2494</v>
      </c>
      <c r="B164" s="62" t="s">
        <v>2495</v>
      </c>
      <c r="C164" s="63">
        <v>43952</v>
      </c>
      <c r="D164" s="65">
        <v>43977</v>
      </c>
      <c r="E164" s="57" t="s">
        <v>2496</v>
      </c>
      <c r="F164" s="134" t="str">
        <f>HYPERLINK(Table2[[#This Row],[URL-not hyperlinked]])</f>
        <v>https://doi.org/10.1016/j.ajogmf.2020.100111</v>
      </c>
      <c r="G164" s="37" t="s">
        <v>117</v>
      </c>
      <c r="H164" s="37" t="s">
        <v>118</v>
      </c>
      <c r="I164" s="37" t="s">
        <v>2497</v>
      </c>
      <c r="J164" s="39" t="s">
        <v>2142</v>
      </c>
      <c r="K164" s="39">
        <v>2020</v>
      </c>
      <c r="L164" s="39" t="s">
        <v>1541</v>
      </c>
      <c r="M164" s="39" t="s">
        <v>2498</v>
      </c>
      <c r="N164" s="39"/>
      <c r="O164" s="39" t="s">
        <v>269</v>
      </c>
      <c r="P164" s="39" t="s">
        <v>270</v>
      </c>
      <c r="Q164" s="39" t="s">
        <v>270</v>
      </c>
      <c r="R164" s="39" t="s">
        <v>270</v>
      </c>
      <c r="S164" s="39" t="s">
        <v>119</v>
      </c>
      <c r="T164" s="39" t="s">
        <v>2499</v>
      </c>
      <c r="U164" s="39" t="s">
        <v>269</v>
      </c>
      <c r="V164" s="39" t="s">
        <v>270</v>
      </c>
      <c r="W164" s="39" t="s">
        <v>270</v>
      </c>
      <c r="X164" s="39" t="s">
        <v>270</v>
      </c>
      <c r="Y164" s="39" t="s">
        <v>269</v>
      </c>
      <c r="Z164" s="39" t="s">
        <v>270</v>
      </c>
      <c r="AA164" s="39" t="s">
        <v>270</v>
      </c>
      <c r="AB164" s="39" t="s">
        <v>270</v>
      </c>
      <c r="AC164" s="39" t="s">
        <v>270</v>
      </c>
      <c r="AD164" s="39" t="s">
        <v>270</v>
      </c>
      <c r="AE164" s="39" t="s">
        <v>270</v>
      </c>
      <c r="AF164" s="39" t="s">
        <v>270</v>
      </c>
      <c r="AG164" s="39" t="s">
        <v>270</v>
      </c>
      <c r="AH164" s="39" t="s">
        <v>270</v>
      </c>
      <c r="AI164" s="39" t="s">
        <v>270</v>
      </c>
      <c r="AJ164" s="39" t="s">
        <v>270</v>
      </c>
      <c r="AK164" s="39" t="s">
        <v>270</v>
      </c>
      <c r="AL164" s="66" t="s">
        <v>1432</v>
      </c>
    </row>
    <row r="165" spans="1:38" ht="42.75" hidden="1" x14ac:dyDescent="0.45">
      <c r="A165" s="61" t="s">
        <v>2500</v>
      </c>
      <c r="B165" s="62" t="s">
        <v>272</v>
      </c>
      <c r="C165" s="63">
        <v>43891</v>
      </c>
      <c r="D165" s="65">
        <v>43977</v>
      </c>
      <c r="E165" s="57" t="s">
        <v>2501</v>
      </c>
      <c r="F165" s="134" t="str">
        <f>HYPERLINK(Table2[[#This Row],[URL-not hyperlinked]])</f>
        <v>https://dx.doi.org/10.5812/archcid.102286</v>
      </c>
      <c r="G165" s="37" t="s">
        <v>122</v>
      </c>
      <c r="H165" s="37" t="s">
        <v>123</v>
      </c>
      <c r="I165" s="37" t="s">
        <v>2502</v>
      </c>
      <c r="J165" s="39" t="s">
        <v>2503</v>
      </c>
      <c r="K165" s="39">
        <v>2020</v>
      </c>
      <c r="L165" s="39" t="s">
        <v>1541</v>
      </c>
      <c r="M165" s="39" t="s">
        <v>2504</v>
      </c>
      <c r="N165" s="39"/>
      <c r="O165" s="39" t="s">
        <v>269</v>
      </c>
      <c r="P165" s="39" t="s">
        <v>270</v>
      </c>
      <c r="Q165" s="39" t="s">
        <v>269</v>
      </c>
      <c r="R165" s="39" t="s">
        <v>270</v>
      </c>
      <c r="S165" s="39" t="s">
        <v>114</v>
      </c>
      <c r="T165" s="39" t="s">
        <v>270</v>
      </c>
      <c r="U165" s="39" t="s">
        <v>270</v>
      </c>
      <c r="V165" s="39" t="s">
        <v>270</v>
      </c>
      <c r="W165" s="39" t="s">
        <v>270</v>
      </c>
      <c r="X165" s="39" t="s">
        <v>270</v>
      </c>
      <c r="Y165" s="39" t="s">
        <v>270</v>
      </c>
      <c r="Z165" s="39" t="s">
        <v>270</v>
      </c>
      <c r="AA165" s="39" t="s">
        <v>270</v>
      </c>
      <c r="AB165" s="39" t="s">
        <v>270</v>
      </c>
      <c r="AC165" s="39" t="s">
        <v>270</v>
      </c>
      <c r="AD165" s="39" t="s">
        <v>270</v>
      </c>
      <c r="AE165" s="39" t="s">
        <v>270</v>
      </c>
      <c r="AF165" s="39" t="s">
        <v>270</v>
      </c>
      <c r="AG165" s="39" t="s">
        <v>270</v>
      </c>
      <c r="AH165" s="39" t="s">
        <v>270</v>
      </c>
      <c r="AI165" s="39" t="s">
        <v>270</v>
      </c>
      <c r="AJ165" s="39" t="s">
        <v>270</v>
      </c>
      <c r="AK165" s="39" t="s">
        <v>270</v>
      </c>
      <c r="AL165" s="66" t="s">
        <v>1432</v>
      </c>
    </row>
    <row r="166" spans="1:38" ht="42.75" hidden="1" x14ac:dyDescent="0.45">
      <c r="A166" s="61" t="s">
        <v>2490</v>
      </c>
      <c r="B166" s="62" t="s">
        <v>272</v>
      </c>
      <c r="C166" s="63">
        <v>43983</v>
      </c>
      <c r="D166" s="63">
        <v>43979</v>
      </c>
      <c r="E166" s="57" t="s">
        <v>2491</v>
      </c>
      <c r="F166" s="134" t="str">
        <f>HYPERLINK(Table2[[#This Row],[URL-not hyperlinked]])</f>
        <v>https://doi.org/10.1016/s2352-4642(20)30135-8</v>
      </c>
      <c r="G166" s="37" t="s">
        <v>122</v>
      </c>
      <c r="H166" s="37" t="s">
        <v>123</v>
      </c>
      <c r="I166" s="37" t="s">
        <v>2492</v>
      </c>
      <c r="J166" s="39" t="s">
        <v>1610</v>
      </c>
      <c r="K166" s="39">
        <v>2020</v>
      </c>
      <c r="L166" s="39" t="s">
        <v>1541</v>
      </c>
      <c r="M166" s="39" t="s">
        <v>2493</v>
      </c>
      <c r="N166" s="39"/>
      <c r="O166" s="39" t="s">
        <v>270</v>
      </c>
      <c r="P166" s="39" t="s">
        <v>269</v>
      </c>
      <c r="Q166" s="39" t="s">
        <v>270</v>
      </c>
      <c r="R166" s="39" t="s">
        <v>270</v>
      </c>
      <c r="S166" s="39" t="s">
        <v>114</v>
      </c>
      <c r="T166" s="39" t="s">
        <v>270</v>
      </c>
      <c r="U166" s="39" t="s">
        <v>270</v>
      </c>
      <c r="V166" s="39" t="s">
        <v>270</v>
      </c>
      <c r="W166" s="39" t="s">
        <v>270</v>
      </c>
      <c r="X166" s="39" t="s">
        <v>270</v>
      </c>
      <c r="Y166" s="39" t="s">
        <v>270</v>
      </c>
      <c r="Z166" s="39" t="s">
        <v>270</v>
      </c>
      <c r="AA166" s="39" t="s">
        <v>270</v>
      </c>
      <c r="AB166" s="39" t="s">
        <v>270</v>
      </c>
      <c r="AC166" s="39" t="s">
        <v>270</v>
      </c>
      <c r="AD166" s="39" t="s">
        <v>270</v>
      </c>
      <c r="AE166" s="39" t="s">
        <v>270</v>
      </c>
      <c r="AF166" s="39" t="s">
        <v>270</v>
      </c>
      <c r="AG166" s="39" t="s">
        <v>270</v>
      </c>
      <c r="AH166" s="39" t="s">
        <v>270</v>
      </c>
      <c r="AI166" s="39" t="s">
        <v>270</v>
      </c>
      <c r="AJ166" s="39" t="s">
        <v>270</v>
      </c>
      <c r="AK166" s="39" t="s">
        <v>270</v>
      </c>
      <c r="AL166" s="66" t="s">
        <v>1432</v>
      </c>
    </row>
  </sheetData>
  <phoneticPr fontId="45" type="noConversion"/>
  <conditionalFormatting sqref="A1:A1048576">
    <cfRule type="duplicateValues" dxfId="107" priority="1"/>
  </conditionalFormatting>
  <hyperlinks>
    <hyperlink ref="E2" r:id="rId1" xr:uid="{CD0156B9-9C07-49F6-9E60-6EFA44DE0F4A}"/>
    <hyperlink ref="E161" r:id="rId2" xr:uid="{D545B7D1-1CE6-4A7C-A72D-0E9A4D5EBD94}"/>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tabSelected="1" topLeftCell="A5" zoomScale="70" zoomScaleNormal="70" workbookViewId="0">
      <selection activeCell="W22" sqref="W22"/>
    </sheetView>
  </sheetViews>
  <sheetFormatPr defaultColWidth="10.796875" defaultRowHeight="13.15" x14ac:dyDescent="0.35"/>
  <cols>
    <col min="1" max="1" width="3.796875" style="81" customWidth="1"/>
    <col min="2" max="2" width="1" style="81" customWidth="1"/>
    <col min="3" max="3" width="70" style="81" customWidth="1"/>
    <col min="4" max="4" width="10.796875" style="81" customWidth="1"/>
    <col min="5" max="5" width="10.796875" style="105" customWidth="1"/>
    <col min="6" max="6" width="3.6640625" style="81" customWidth="1"/>
    <col min="7" max="7" width="2" style="81" customWidth="1"/>
    <col min="8" max="14" width="10.796875" style="81"/>
    <col min="15" max="16" width="10.796875" style="1"/>
    <col min="17" max="17" width="11.53125" style="1" customWidth="1"/>
    <col min="18" max="16384" width="10.796875" style="1"/>
  </cols>
  <sheetData>
    <row r="1" spans="1:17" x14ac:dyDescent="0.35">
      <c r="A1" s="76"/>
      <c r="B1" s="76"/>
      <c r="C1" s="76"/>
      <c r="D1" s="76"/>
      <c r="E1" s="104"/>
      <c r="F1" s="76"/>
      <c r="G1" s="76"/>
      <c r="H1" s="76"/>
      <c r="I1" s="76"/>
      <c r="J1" s="76"/>
      <c r="K1" s="76"/>
      <c r="L1" s="76"/>
      <c r="M1" s="76"/>
      <c r="N1" s="76"/>
      <c r="O1" s="76"/>
      <c r="P1" s="76"/>
      <c r="Q1" s="76"/>
    </row>
    <row r="2" spans="1:17" ht="45.4" x14ac:dyDescent="1.2">
      <c r="A2" s="76"/>
      <c r="B2" s="96" t="s">
        <v>245</v>
      </c>
      <c r="C2" s="96"/>
      <c r="D2" s="76"/>
      <c r="E2" s="104"/>
      <c r="F2" s="76"/>
      <c r="G2" s="76"/>
      <c r="H2" s="76"/>
      <c r="I2" s="76"/>
      <c r="J2" s="76"/>
      <c r="K2" s="76"/>
      <c r="L2" s="76"/>
      <c r="M2" s="76"/>
      <c r="N2" s="76"/>
      <c r="O2" s="76"/>
      <c r="P2" s="76"/>
      <c r="Q2" s="76"/>
    </row>
    <row r="3" spans="1:17" x14ac:dyDescent="0.35">
      <c r="A3" s="76"/>
      <c r="B3" s="76"/>
      <c r="C3" s="76"/>
      <c r="D3" s="76"/>
      <c r="E3" s="104"/>
      <c r="F3" s="76"/>
      <c r="G3" s="76"/>
      <c r="H3" s="76"/>
      <c r="I3" s="76"/>
      <c r="J3" s="76"/>
      <c r="K3" s="76"/>
      <c r="L3" s="76"/>
      <c r="M3" s="76"/>
      <c r="N3" s="76"/>
      <c r="O3" s="76"/>
      <c r="P3" s="76"/>
      <c r="Q3" s="76"/>
    </row>
    <row r="4" spans="1:17" ht="13.5" x14ac:dyDescent="0.35">
      <c r="G4" s="80"/>
    </row>
    <row r="5" spans="1:17" s="87" customFormat="1" ht="30" customHeight="1" x14ac:dyDescent="0.45">
      <c r="A5" s="86"/>
      <c r="B5" s="83"/>
      <c r="C5" s="88" t="s">
        <v>246</v>
      </c>
      <c r="D5" s="89" t="s">
        <v>236</v>
      </c>
      <c r="E5" s="106" t="s">
        <v>261</v>
      </c>
      <c r="F5" s="84"/>
      <c r="G5" s="97"/>
      <c r="H5" s="99" t="s">
        <v>247</v>
      </c>
      <c r="I5" s="99"/>
      <c r="J5" s="98"/>
      <c r="K5" s="98"/>
      <c r="L5" s="98"/>
      <c r="M5" s="98"/>
      <c r="N5" s="98"/>
      <c r="O5" s="98"/>
      <c r="P5" s="98"/>
      <c r="Q5" s="98"/>
    </row>
    <row r="6" spans="1:17" s="87" customFormat="1" ht="30" customHeight="1" x14ac:dyDescent="0.45">
      <c r="A6" s="86"/>
      <c r="B6" s="86"/>
      <c r="C6" s="90" t="s">
        <v>209</v>
      </c>
      <c r="D6" s="91">
        <f>GETPIVOTDATA("COUNTRY",'Calculations (Hide)'!$A$4)</f>
        <v>165</v>
      </c>
      <c r="E6" s="107">
        <v>100</v>
      </c>
      <c r="F6" s="86"/>
      <c r="G6" s="86"/>
      <c r="H6" s="86"/>
      <c r="I6" s="86"/>
      <c r="J6" s="86"/>
      <c r="K6" s="86"/>
      <c r="L6" s="86"/>
      <c r="M6" s="86"/>
      <c r="N6" s="86"/>
    </row>
    <row r="7" spans="1:17" s="87" customFormat="1" ht="30" customHeight="1" x14ac:dyDescent="0.45">
      <c r="A7" s="86"/>
      <c r="B7" s="85"/>
      <c r="C7" s="92" t="s">
        <v>235</v>
      </c>
      <c r="D7" s="93"/>
      <c r="E7" s="108"/>
      <c r="F7" s="86"/>
      <c r="G7" s="86"/>
      <c r="H7" s="86"/>
      <c r="I7" s="86"/>
      <c r="J7" s="86"/>
      <c r="K7" s="86"/>
      <c r="L7" s="86"/>
      <c r="M7" s="86"/>
      <c r="N7" s="86"/>
    </row>
    <row r="8" spans="1:17" s="87" customFormat="1" ht="30" customHeight="1" x14ac:dyDescent="0.45">
      <c r="A8" s="86"/>
      <c r="B8" s="86"/>
      <c r="C8" s="94" t="s">
        <v>254</v>
      </c>
      <c r="D8" s="91">
        <f>'Calculations (Hide)'!G5</f>
        <v>63</v>
      </c>
      <c r="E8" s="107">
        <f>D8/D6*100</f>
        <v>38.181818181818187</v>
      </c>
      <c r="F8" s="86"/>
      <c r="G8" s="86"/>
      <c r="H8" s="86"/>
      <c r="I8" s="86"/>
      <c r="J8" s="86"/>
      <c r="K8" s="86"/>
      <c r="L8" s="86"/>
      <c r="M8" s="86"/>
      <c r="N8" s="86"/>
    </row>
    <row r="9" spans="1:17" s="87" customFormat="1" ht="30" customHeight="1" x14ac:dyDescent="0.45">
      <c r="A9" s="86"/>
      <c r="B9" s="86"/>
      <c r="C9" s="94" t="s">
        <v>255</v>
      </c>
      <c r="D9" s="91">
        <f>'Calculations (Hide)'!G6</f>
        <v>76</v>
      </c>
      <c r="E9" s="107">
        <f>D9/D6*100</f>
        <v>46.060606060606062</v>
      </c>
      <c r="F9" s="86"/>
      <c r="G9" s="86"/>
      <c r="H9" s="86"/>
      <c r="I9" s="86"/>
      <c r="J9" s="86"/>
      <c r="K9" s="86"/>
      <c r="L9" s="86"/>
      <c r="M9" s="86"/>
      <c r="N9" s="86"/>
    </row>
    <row r="10" spans="1:17" s="87" customFormat="1" ht="30" customHeight="1" x14ac:dyDescent="0.45">
      <c r="A10" s="86"/>
      <c r="B10" s="85"/>
      <c r="C10" s="92" t="s">
        <v>227</v>
      </c>
      <c r="D10" s="93"/>
      <c r="E10" s="108"/>
      <c r="F10" s="86"/>
      <c r="G10" s="86"/>
      <c r="H10" s="86"/>
      <c r="I10" s="86"/>
      <c r="J10" s="86"/>
      <c r="K10" s="86"/>
      <c r="L10" s="86"/>
      <c r="M10" s="86"/>
      <c r="N10" s="86"/>
    </row>
    <row r="11" spans="1:17" s="87" customFormat="1" ht="30" customHeight="1" x14ac:dyDescent="0.45">
      <c r="A11" s="86"/>
      <c r="B11" s="86"/>
      <c r="C11" s="94" t="s">
        <v>256</v>
      </c>
      <c r="D11" s="91">
        <f>'Calculations (Hide)'!G11</f>
        <v>16</v>
      </c>
      <c r="E11" s="107">
        <f>D11/D6*100</f>
        <v>9.6969696969696972</v>
      </c>
      <c r="F11" s="86"/>
      <c r="G11" s="86"/>
      <c r="H11" s="86"/>
      <c r="I11" s="86"/>
      <c r="J11" s="86"/>
      <c r="K11" s="86"/>
      <c r="L11" s="86"/>
      <c r="M11" s="86"/>
      <c r="N11" s="86"/>
    </row>
    <row r="12" spans="1:17" s="87" customFormat="1" ht="30" customHeight="1" x14ac:dyDescent="0.45">
      <c r="A12" s="86"/>
      <c r="B12" s="86"/>
      <c r="C12" s="94" t="s">
        <v>257</v>
      </c>
      <c r="D12" s="91">
        <f>'Calculations (Hide)'!G12</f>
        <v>45</v>
      </c>
      <c r="E12" s="107">
        <f>D12/D6*100</f>
        <v>27.27272727272727</v>
      </c>
      <c r="F12" s="86"/>
      <c r="G12" s="86"/>
      <c r="H12" s="86"/>
      <c r="I12" s="86"/>
      <c r="J12" s="86"/>
      <c r="K12" s="86"/>
      <c r="L12" s="86"/>
      <c r="M12" s="86"/>
      <c r="N12" s="86"/>
    </row>
    <row r="13" spans="1:17" ht="30" customHeight="1" x14ac:dyDescent="0.35">
      <c r="B13" s="85"/>
      <c r="C13" s="92" t="s">
        <v>241</v>
      </c>
      <c r="D13" s="92"/>
      <c r="E13" s="109"/>
    </row>
    <row r="14" spans="1:17" ht="30" customHeight="1" x14ac:dyDescent="0.35">
      <c r="C14" s="95" t="s">
        <v>242</v>
      </c>
      <c r="D14" s="91">
        <f>GETPIVOTDATA("COUNTRY",'Calculations (Hide)'!$A$4,"LMIC","LMIC")</f>
        <v>31</v>
      </c>
      <c r="E14" s="107">
        <f>D14/D6*100</f>
        <v>18.787878787878785</v>
      </c>
    </row>
    <row r="15" spans="1:17" ht="30" customHeight="1" x14ac:dyDescent="0.35">
      <c r="C15" s="95" t="s">
        <v>243</v>
      </c>
      <c r="D15" s="91">
        <f>GETPIVOTDATA("COUNTRY",'Calculations (Hide)'!$A$4,"LMIC","HIC")</f>
        <v>95</v>
      </c>
      <c r="E15" s="107">
        <f>D15/D6*100</f>
        <v>57.575757575757578</v>
      </c>
    </row>
    <row r="16" spans="1:17" ht="30" customHeight="1" x14ac:dyDescent="0.35">
      <c r="C16" s="95" t="s">
        <v>244</v>
      </c>
      <c r="D16" s="91">
        <f>GETPIVOTDATA("COUNTRY",'Calculations (Hide)'!$A$4,"LMIC","LMIC/HIC")</f>
        <v>32</v>
      </c>
      <c r="E16" s="107">
        <f>D16/D6*100</f>
        <v>19.393939393939394</v>
      </c>
    </row>
    <row r="17" spans="2:17" ht="30" customHeight="1" x14ac:dyDescent="0.35">
      <c r="B17" s="101"/>
      <c r="C17" s="103" t="s">
        <v>253</v>
      </c>
      <c r="D17" s="102"/>
      <c r="E17" s="110"/>
    </row>
    <row r="18" spans="2:17" ht="30" customHeight="1" x14ac:dyDescent="0.35">
      <c r="C18" s="95" t="s">
        <v>258</v>
      </c>
      <c r="D18" s="91">
        <f>'Calculations (Hide)'!G17</f>
        <v>148</v>
      </c>
      <c r="E18" s="107">
        <f>D18/D6*100</f>
        <v>89.696969696969703</v>
      </c>
    </row>
    <row r="19" spans="2:17" ht="30" customHeight="1" x14ac:dyDescent="0.35">
      <c r="C19" s="95" t="s">
        <v>259</v>
      </c>
      <c r="D19" s="91">
        <f>'Calculations (Hide)'!G18</f>
        <v>17</v>
      </c>
      <c r="E19" s="107">
        <f>D19/D6*100</f>
        <v>10.303030303030303</v>
      </c>
    </row>
    <row r="20" spans="2:17" ht="30" customHeight="1" x14ac:dyDescent="0.35">
      <c r="C20" s="95" t="s">
        <v>260</v>
      </c>
      <c r="D20" s="91">
        <f>'Calculations (Hide)'!G19</f>
        <v>0</v>
      </c>
      <c r="E20" s="107">
        <f>D20/D6*100</f>
        <v>0</v>
      </c>
    </row>
    <row r="21" spans="2:17" x14ac:dyDescent="0.35">
      <c r="D21" s="86"/>
      <c r="E21" s="111"/>
    </row>
    <row r="22" spans="2:17" ht="30" customHeight="1" x14ac:dyDescent="0.35">
      <c r="B22" s="100"/>
      <c r="C22" s="99" t="s">
        <v>1435</v>
      </c>
      <c r="D22" s="99"/>
      <c r="E22" s="112"/>
      <c r="F22" s="100"/>
      <c r="G22" s="100"/>
      <c r="H22" s="100"/>
      <c r="I22" s="100"/>
      <c r="J22" s="100"/>
      <c r="K22" s="100"/>
      <c r="L22" s="100"/>
      <c r="M22" s="100"/>
      <c r="N22" s="100"/>
      <c r="O22" s="100"/>
      <c r="P22" s="100"/>
      <c r="Q22" s="100"/>
    </row>
    <row r="24" spans="2:17" ht="13.5" x14ac:dyDescent="0.35">
      <c r="C24" s="80"/>
      <c r="D24" s="80"/>
      <c r="E24" s="113"/>
      <c r="F24" s="80"/>
    </row>
    <row r="25" spans="2:17" ht="13.5" x14ac:dyDescent="0.35">
      <c r="C25" s="80"/>
      <c r="D25" s="80"/>
      <c r="E25" s="113"/>
      <c r="F25" s="80"/>
    </row>
    <row r="26" spans="2:17" ht="13.5" x14ac:dyDescent="0.35">
      <c r="C26" s="80"/>
      <c r="D26" s="80"/>
      <c r="E26" s="113"/>
    </row>
    <row r="27" spans="2:17" ht="13.5" x14ac:dyDescent="0.35">
      <c r="C27" s="80"/>
      <c r="D27" s="80"/>
      <c r="E27" s="113"/>
    </row>
    <row r="28" spans="2:17" ht="13.5" x14ac:dyDescent="0.35">
      <c r="C28" s="80"/>
      <c r="D28" s="80"/>
      <c r="E28" s="113"/>
    </row>
    <row r="29" spans="2:17" ht="13.5" x14ac:dyDescent="0.35">
      <c r="C29" s="80"/>
      <c r="D29" s="80"/>
      <c r="E29" s="113"/>
    </row>
    <row r="30" spans="2:17" ht="13.5" x14ac:dyDescent="0.35">
      <c r="C30" s="80"/>
      <c r="D30" s="80"/>
      <c r="E30" s="113"/>
    </row>
    <row r="31" spans="2:17" ht="13.5" x14ac:dyDescent="0.35">
      <c r="C31" s="80"/>
      <c r="D31" s="80"/>
      <c r="E31" s="113"/>
    </row>
    <row r="32" spans="2:17" ht="13.5" x14ac:dyDescent="0.35">
      <c r="C32" s="80"/>
      <c r="D32" s="80"/>
      <c r="E32" s="113"/>
    </row>
    <row r="33" spans="3:7" ht="13.5" x14ac:dyDescent="0.35">
      <c r="C33" s="80"/>
      <c r="D33" s="80"/>
      <c r="E33" s="113"/>
    </row>
    <row r="34" spans="3:7" ht="13.5" x14ac:dyDescent="0.35">
      <c r="C34" s="80"/>
      <c r="D34" s="80"/>
      <c r="E34" s="113"/>
      <c r="G34" s="80"/>
    </row>
    <row r="35" spans="3:7" ht="13.5" x14ac:dyDescent="0.35">
      <c r="C35" s="80"/>
      <c r="D35" s="80"/>
      <c r="E35" s="113"/>
    </row>
    <row r="36" spans="3:7" ht="13.5" x14ac:dyDescent="0.35">
      <c r="C36" s="80"/>
      <c r="D36" s="80"/>
      <c r="E36" s="113"/>
    </row>
    <row r="37" spans="3:7" ht="13.5" x14ac:dyDescent="0.35">
      <c r="C37" s="80"/>
      <c r="D37" s="80"/>
      <c r="E37" s="113"/>
    </row>
    <row r="38" spans="3:7" ht="13.5" x14ac:dyDescent="0.35">
      <c r="C38" s="80"/>
      <c r="D38" s="80"/>
      <c r="E38" s="113"/>
    </row>
    <row r="39" spans="3:7" ht="13.5" x14ac:dyDescent="0.35">
      <c r="C39" s="80"/>
      <c r="D39" s="80"/>
      <c r="E39" s="113"/>
    </row>
    <row r="40" spans="3:7" ht="13.5" x14ac:dyDescent="0.35">
      <c r="C40" s="80"/>
      <c r="D40" s="80"/>
      <c r="E40" s="113"/>
    </row>
    <row r="41" spans="3:7" ht="13.5" x14ac:dyDescent="0.35">
      <c r="C41" s="80"/>
      <c r="D41" s="80"/>
      <c r="E41" s="113"/>
    </row>
    <row r="42" spans="3:7" ht="13.5" x14ac:dyDescent="0.35">
      <c r="C42" s="80"/>
      <c r="D42" s="80"/>
      <c r="E42" s="113"/>
    </row>
    <row r="43" spans="3:7" ht="13.5" x14ac:dyDescent="0.35">
      <c r="C43" s="80"/>
      <c r="D43" s="80"/>
      <c r="E43" s="113"/>
    </row>
    <row r="44" spans="3:7" ht="13.5" x14ac:dyDescent="0.35">
      <c r="C44" s="80"/>
      <c r="D44" s="80"/>
      <c r="E44" s="113"/>
    </row>
    <row r="51" spans="1:17" x14ac:dyDescent="0.35">
      <c r="A51" s="76"/>
      <c r="B51" s="76"/>
      <c r="C51" s="76"/>
      <c r="D51" s="76"/>
      <c r="E51" s="104"/>
      <c r="F51" s="76"/>
      <c r="G51" s="76"/>
      <c r="H51" s="76"/>
      <c r="I51" s="76"/>
      <c r="J51" s="76"/>
      <c r="K51" s="76"/>
      <c r="L51" s="76"/>
      <c r="M51" s="76"/>
      <c r="N51" s="76"/>
      <c r="O51" s="76"/>
      <c r="P51" s="76"/>
      <c r="Q51" s="76"/>
    </row>
    <row r="52" spans="1:17" x14ac:dyDescent="0.35">
      <c r="A52" s="76"/>
      <c r="B52" s="76"/>
      <c r="C52" s="76"/>
      <c r="D52" s="76"/>
      <c r="E52" s="104"/>
      <c r="F52" s="76"/>
      <c r="G52" s="76"/>
      <c r="H52" s="76"/>
      <c r="I52" s="76"/>
      <c r="J52" s="76"/>
      <c r="K52" s="76"/>
      <c r="L52" s="76"/>
      <c r="M52" s="76"/>
      <c r="N52" s="76"/>
      <c r="O52" s="76"/>
      <c r="P52" s="76"/>
      <c r="Q52" s="76"/>
    </row>
    <row r="53" spans="1:17" x14ac:dyDescent="0.35">
      <c r="A53" s="76"/>
      <c r="B53" s="76"/>
      <c r="C53" s="76"/>
      <c r="D53" s="76"/>
      <c r="E53" s="104"/>
      <c r="F53" s="76"/>
      <c r="G53" s="76"/>
      <c r="H53" s="76"/>
      <c r="I53" s="76"/>
      <c r="J53" s="76"/>
      <c r="K53" s="76"/>
      <c r="L53" s="76"/>
      <c r="M53" s="76"/>
      <c r="N53" s="76"/>
      <c r="O53" s="76"/>
      <c r="P53" s="76"/>
      <c r="Q53" s="76"/>
    </row>
    <row r="54" spans="1:17" x14ac:dyDescent="0.35">
      <c r="A54" s="76"/>
      <c r="B54" s="76"/>
      <c r="C54" s="76"/>
      <c r="D54" s="76"/>
      <c r="E54" s="104"/>
      <c r="F54" s="76"/>
      <c r="G54" s="76"/>
      <c r="H54" s="76"/>
      <c r="I54" s="76"/>
      <c r="J54" s="76"/>
      <c r="K54" s="76"/>
      <c r="L54" s="76"/>
      <c r="M54" s="76"/>
      <c r="N54" s="76"/>
      <c r="O54" s="76"/>
      <c r="P54" s="76"/>
      <c r="Q54" s="76"/>
    </row>
    <row r="55" spans="1:17" x14ac:dyDescent="0.35">
      <c r="A55" s="76"/>
      <c r="B55" s="76"/>
      <c r="C55" s="76"/>
      <c r="D55" s="76"/>
      <c r="E55" s="104"/>
      <c r="F55" s="76"/>
      <c r="G55" s="76"/>
      <c r="H55" s="76"/>
      <c r="I55" s="76"/>
      <c r="J55" s="76"/>
      <c r="K55" s="76"/>
      <c r="L55" s="76"/>
      <c r="M55" s="76"/>
      <c r="N55" s="76"/>
      <c r="O55" s="76"/>
      <c r="P55" s="76"/>
      <c r="Q55" s="76"/>
    </row>
    <row r="56" spans="1:17" x14ac:dyDescent="0.35">
      <c r="A56" s="76"/>
      <c r="B56" s="76"/>
      <c r="C56" s="76"/>
      <c r="D56" s="76"/>
      <c r="E56" s="104"/>
      <c r="F56" s="76"/>
      <c r="G56" s="76"/>
      <c r="H56" s="76"/>
      <c r="I56" s="76"/>
      <c r="J56" s="76"/>
      <c r="K56" s="76"/>
      <c r="L56" s="76"/>
      <c r="M56" s="76"/>
      <c r="N56" s="76"/>
      <c r="O56" s="76"/>
      <c r="P56" s="76"/>
      <c r="Q56" s="76"/>
    </row>
    <row r="57" spans="1:17" x14ac:dyDescent="0.35">
      <c r="A57" s="76"/>
      <c r="B57" s="76"/>
      <c r="C57" s="76"/>
      <c r="D57" s="76"/>
      <c r="E57" s="104"/>
      <c r="F57" s="76"/>
      <c r="G57" s="76"/>
      <c r="H57" s="76"/>
      <c r="I57" s="76"/>
      <c r="J57" s="76"/>
      <c r="K57" s="76"/>
      <c r="L57" s="76"/>
      <c r="M57" s="76"/>
      <c r="N57" s="76"/>
      <c r="O57" s="76"/>
      <c r="P57" s="76"/>
      <c r="Q57" s="76"/>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B33" sqref="B33"/>
    </sheetView>
  </sheetViews>
  <sheetFormatPr defaultColWidth="9" defaultRowHeight="13.15" x14ac:dyDescent="0.35"/>
  <cols>
    <col min="1" max="1" width="19.33203125" style="13" customWidth="1"/>
    <col min="2" max="2" width="79.33203125" style="13" customWidth="1"/>
    <col min="3" max="16384" width="9" style="13"/>
  </cols>
  <sheetData>
    <row r="1" spans="1:2" ht="28.05" customHeight="1" x14ac:dyDescent="0.35">
      <c r="A1" s="56" t="s">
        <v>174</v>
      </c>
      <c r="B1" s="56" t="s">
        <v>175</v>
      </c>
    </row>
    <row r="2" spans="1:2" ht="52.5" x14ac:dyDescent="0.35">
      <c r="A2" s="40" t="s">
        <v>176</v>
      </c>
      <c r="B2" s="11" t="s">
        <v>177</v>
      </c>
    </row>
    <row r="3" spans="1:2" ht="40.5" x14ac:dyDescent="0.35">
      <c r="A3" s="40" t="s">
        <v>178</v>
      </c>
      <c r="B3" s="11" t="s">
        <v>179</v>
      </c>
    </row>
    <row r="4" spans="1:2" ht="39.4" x14ac:dyDescent="0.35">
      <c r="A4" s="40" t="s">
        <v>180</v>
      </c>
      <c r="B4" s="12" t="s">
        <v>181</v>
      </c>
    </row>
    <row r="5" spans="1:2" ht="13.5" x14ac:dyDescent="0.35">
      <c r="A5" s="40" t="s">
        <v>1212</v>
      </c>
      <c r="B5" s="12" t="s">
        <v>183</v>
      </c>
    </row>
    <row r="6" spans="1:2" ht="26.25" x14ac:dyDescent="0.35">
      <c r="A6" s="40" t="s">
        <v>184</v>
      </c>
      <c r="B6" s="12" t="s">
        <v>185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64B8-42AB-4E35-8590-CD7E943A2702}">
  <dimension ref="A1:Z171"/>
  <sheetViews>
    <sheetView zoomScale="90" zoomScaleNormal="90" workbookViewId="0">
      <pane xSplit="2" ySplit="1" topLeftCell="C146" activePane="bottomRight" state="frozen"/>
      <selection pane="topRight" activeCell="C1" sqref="C1"/>
      <selection pane="bottomLeft" activeCell="A2" sqref="A2"/>
      <selection pane="bottomRight" activeCell="A131" sqref="A131"/>
    </sheetView>
  </sheetViews>
  <sheetFormatPr defaultColWidth="9.06640625" defaultRowHeight="30" customHeight="1" x14ac:dyDescent="0.45"/>
  <cols>
    <col min="1" max="1" width="36.265625" style="133" customWidth="1"/>
    <col min="2" max="2" width="17.86328125" style="35" customWidth="1"/>
    <col min="3" max="3" width="32.59765625" style="35" customWidth="1"/>
    <col min="4" max="4" width="37.06640625" style="36" customWidth="1"/>
    <col min="5" max="5" width="30.73046875" style="35" customWidth="1"/>
    <col min="6" max="6" width="24.46484375" style="35" customWidth="1"/>
    <col min="8" max="8" width="11.33203125" style="118" bestFit="1" customWidth="1"/>
    <col min="9" max="9" width="15.73046875" style="118" customWidth="1"/>
    <col min="10" max="10" width="26" style="118" customWidth="1"/>
    <col min="11" max="11" width="26" style="118" hidden="1" customWidth="1"/>
    <col min="12" max="12" width="23.46484375" style="121" customWidth="1"/>
    <col min="13" max="13" width="13.46484375" style="36" customWidth="1"/>
    <col min="14" max="14" width="14.59765625" style="36" customWidth="1"/>
    <col min="15" max="15" width="26.19921875" style="36" customWidth="1"/>
    <col min="16" max="16" width="23.06640625" style="36" customWidth="1"/>
    <col min="17" max="17" width="30.06640625" style="35" customWidth="1"/>
    <col min="18" max="18" width="18.46484375" style="35" bestFit="1" customWidth="1"/>
    <col min="19" max="19" width="20.06640625" style="35" customWidth="1"/>
    <col min="20" max="20" width="15.53125" style="35" customWidth="1"/>
    <col min="21" max="21" width="15.33203125" style="35" customWidth="1"/>
    <col min="22" max="23" width="15.59765625" style="35" customWidth="1"/>
    <col min="24" max="24" width="10.06640625" style="35" customWidth="1"/>
    <col min="25" max="25" width="13.73046875" style="35" customWidth="1"/>
    <col min="26" max="26" width="14.33203125" style="35" customWidth="1"/>
    <col min="27" max="16384" width="9.06640625" style="36"/>
  </cols>
  <sheetData>
    <row r="1" spans="1:26" s="119" customFormat="1" ht="40.5" x14ac:dyDescent="0.45">
      <c r="A1" s="27" t="s">
        <v>10</v>
      </c>
      <c r="B1" s="28" t="s">
        <v>85</v>
      </c>
      <c r="C1" s="28" t="s">
        <v>87</v>
      </c>
      <c r="D1" s="28" t="s">
        <v>89</v>
      </c>
      <c r="E1" s="28" t="s">
        <v>317</v>
      </c>
      <c r="F1" s="28" t="s">
        <v>318</v>
      </c>
      <c r="G1" s="27" t="s">
        <v>90</v>
      </c>
      <c r="H1" s="27" t="s">
        <v>92</v>
      </c>
      <c r="I1" s="27" t="s">
        <v>319</v>
      </c>
      <c r="J1" s="27" t="s">
        <v>104</v>
      </c>
      <c r="K1" s="28" t="s">
        <v>18</v>
      </c>
      <c r="L1" s="28" t="s">
        <v>1421</v>
      </c>
      <c r="M1" s="28" t="s">
        <v>19</v>
      </c>
      <c r="N1" s="28" t="s">
        <v>95</v>
      </c>
      <c r="O1" s="28" t="s">
        <v>96</v>
      </c>
      <c r="P1" s="28" t="s">
        <v>320</v>
      </c>
      <c r="Q1" s="28" t="s">
        <v>1205</v>
      </c>
      <c r="R1" s="28" t="s">
        <v>1206</v>
      </c>
      <c r="S1" s="27" t="s">
        <v>97</v>
      </c>
      <c r="T1" s="27" t="s">
        <v>321</v>
      </c>
      <c r="U1" s="28" t="s">
        <v>1422</v>
      </c>
      <c r="V1" s="28" t="s">
        <v>1209</v>
      </c>
      <c r="W1" s="28" t="s">
        <v>99</v>
      </c>
      <c r="X1" s="28" t="s">
        <v>101</v>
      </c>
      <c r="Y1" s="28" t="s">
        <v>102</v>
      </c>
    </row>
    <row r="2" spans="1:26" ht="52.5" x14ac:dyDescent="0.45">
      <c r="A2" s="131" t="s">
        <v>617</v>
      </c>
      <c r="B2" s="121" t="s">
        <v>33</v>
      </c>
      <c r="C2" s="121" t="s">
        <v>618</v>
      </c>
      <c r="D2" s="126" t="s">
        <v>619</v>
      </c>
      <c r="E2" s="121" t="s">
        <v>1214</v>
      </c>
      <c r="F2" s="121" t="s">
        <v>1348</v>
      </c>
      <c r="G2" s="127"/>
      <c r="H2" s="127"/>
      <c r="I2" s="127">
        <v>43912</v>
      </c>
      <c r="J2" s="121" t="s">
        <v>620</v>
      </c>
      <c r="K2" s="120" t="str">
        <f>HYPERLINK(Table14[[#This Row],[URL-not hyperlinked]])</f>
        <v>http://www.chictr.org.cn/showproj.aspx?proj=51132</v>
      </c>
      <c r="L2" s="126" t="s">
        <v>355</v>
      </c>
      <c r="M2" s="126" t="s">
        <v>121</v>
      </c>
      <c r="N2" s="126" t="s">
        <v>399</v>
      </c>
      <c r="O2" s="126" t="s">
        <v>113</v>
      </c>
      <c r="P2" s="121" t="s">
        <v>621</v>
      </c>
      <c r="Q2" s="121">
        <v>0</v>
      </c>
      <c r="R2" s="121">
        <v>100</v>
      </c>
      <c r="S2" s="121" t="s">
        <v>137</v>
      </c>
      <c r="T2" s="121" t="s">
        <v>622</v>
      </c>
      <c r="U2" s="127">
        <v>43870</v>
      </c>
      <c r="V2" s="121" t="s">
        <v>623</v>
      </c>
      <c r="W2" s="121" t="s">
        <v>424</v>
      </c>
      <c r="X2" s="121"/>
      <c r="Y2" s="127">
        <v>43976</v>
      </c>
      <c r="Z2" s="36"/>
    </row>
    <row r="3" spans="1:26" ht="40.5" x14ac:dyDescent="0.45">
      <c r="A3" s="131" t="s">
        <v>660</v>
      </c>
      <c r="B3" s="121" t="s">
        <v>33</v>
      </c>
      <c r="C3" s="121" t="s">
        <v>661</v>
      </c>
      <c r="D3" s="126" t="s">
        <v>662</v>
      </c>
      <c r="E3" s="121" t="s">
        <v>1215</v>
      </c>
      <c r="F3" s="121" t="s">
        <v>1349</v>
      </c>
      <c r="G3" s="127"/>
      <c r="H3" s="127"/>
      <c r="I3" s="127">
        <v>43919</v>
      </c>
      <c r="J3" s="121" t="s">
        <v>663</v>
      </c>
      <c r="K3" s="120" t="str">
        <f>HYPERLINK(Table14[[#This Row],[URL-not hyperlinked]])</f>
        <v>http://www.chictr.org.cn/showproj.aspx?proj=51694</v>
      </c>
      <c r="L3" s="126" t="s">
        <v>355</v>
      </c>
      <c r="M3" s="126" t="s">
        <v>121</v>
      </c>
      <c r="N3" s="126" t="s">
        <v>374</v>
      </c>
      <c r="O3" s="126" t="s">
        <v>375</v>
      </c>
      <c r="P3" s="121" t="s">
        <v>664</v>
      </c>
      <c r="Q3" s="121">
        <v>1</v>
      </c>
      <c r="R3" s="121">
        <v>80</v>
      </c>
      <c r="S3" s="121" t="s">
        <v>137</v>
      </c>
      <c r="T3" s="121" t="s">
        <v>665</v>
      </c>
      <c r="U3" s="127">
        <v>43847</v>
      </c>
      <c r="V3" s="121" t="s">
        <v>666</v>
      </c>
      <c r="W3" s="121">
        <v>0</v>
      </c>
      <c r="X3" s="121"/>
      <c r="Y3" s="127">
        <v>43976</v>
      </c>
      <c r="Z3" s="36"/>
    </row>
    <row r="4" spans="1:26" ht="52.5" x14ac:dyDescent="0.45">
      <c r="A4" s="131" t="s">
        <v>1188</v>
      </c>
      <c r="B4" s="121" t="s">
        <v>33</v>
      </c>
      <c r="C4" s="121" t="s">
        <v>1189</v>
      </c>
      <c r="D4" s="126" t="s">
        <v>1190</v>
      </c>
      <c r="E4" s="121" t="s">
        <v>1216</v>
      </c>
      <c r="F4" s="121" t="s">
        <v>1350</v>
      </c>
      <c r="G4" s="127"/>
      <c r="H4" s="127"/>
      <c r="I4" s="127">
        <v>43934</v>
      </c>
      <c r="J4" s="120" t="s">
        <v>1191</v>
      </c>
      <c r="K4" s="120" t="str">
        <f>HYPERLINK(Table14[[#This Row],[URL-not hyperlinked]])</f>
        <v>http://www.ensaiosclinicos.gov.br/rg/RBR-8969zg/</v>
      </c>
      <c r="L4" s="126" t="s">
        <v>1160</v>
      </c>
      <c r="M4" s="126" t="s">
        <v>1161</v>
      </c>
      <c r="N4" s="126" t="s">
        <v>1162</v>
      </c>
      <c r="O4" s="126" t="s">
        <v>1192</v>
      </c>
      <c r="P4" s="121" t="s">
        <v>1193</v>
      </c>
      <c r="Q4" s="121" t="s">
        <v>1172</v>
      </c>
      <c r="R4" s="121">
        <v>0</v>
      </c>
      <c r="S4" s="121" t="s">
        <v>332</v>
      </c>
      <c r="T4" s="121" t="s">
        <v>1194</v>
      </c>
      <c r="U4" s="127">
        <v>43935</v>
      </c>
      <c r="V4" s="121">
        <v>200</v>
      </c>
      <c r="W4" s="121" t="s">
        <v>122</v>
      </c>
      <c r="X4" s="121"/>
      <c r="Y4" s="127">
        <v>43976</v>
      </c>
      <c r="Z4" s="36"/>
    </row>
    <row r="5" spans="1:26" ht="54" x14ac:dyDescent="0.45">
      <c r="A5" s="131" t="s">
        <v>488</v>
      </c>
      <c r="B5" s="121" t="s">
        <v>33</v>
      </c>
      <c r="C5" s="121" t="s">
        <v>489</v>
      </c>
      <c r="D5" s="126" t="s">
        <v>490</v>
      </c>
      <c r="E5" s="121" t="s">
        <v>1217</v>
      </c>
      <c r="F5" s="121" t="s">
        <v>1351</v>
      </c>
      <c r="G5" s="127"/>
      <c r="H5" s="127"/>
      <c r="I5" s="127">
        <v>43890</v>
      </c>
      <c r="J5" s="121" t="s">
        <v>491</v>
      </c>
      <c r="K5" s="120" t="str">
        <f>HYPERLINK(Table14[[#This Row],[URL-not hyperlinked]])</f>
        <v>http://www.chictr.org.cn/showproj.aspx?proj=49984</v>
      </c>
      <c r="L5" s="126" t="s">
        <v>355</v>
      </c>
      <c r="M5" s="126" t="s">
        <v>121</v>
      </c>
      <c r="N5" s="126" t="s">
        <v>399</v>
      </c>
      <c r="O5" s="126" t="s">
        <v>375</v>
      </c>
      <c r="P5" s="121" t="s">
        <v>492</v>
      </c>
      <c r="Q5" s="121">
        <v>0</v>
      </c>
      <c r="R5" s="121">
        <v>18</v>
      </c>
      <c r="S5" s="121" t="s">
        <v>137</v>
      </c>
      <c r="T5" s="121" t="s">
        <v>493</v>
      </c>
      <c r="U5" s="127">
        <v>43884</v>
      </c>
      <c r="V5" s="121" t="s">
        <v>494</v>
      </c>
      <c r="W5" s="121" t="s">
        <v>122</v>
      </c>
      <c r="X5" s="121"/>
      <c r="Y5" s="127">
        <v>43976</v>
      </c>
      <c r="Z5" s="36"/>
    </row>
    <row r="6" spans="1:26" ht="65.650000000000006" x14ac:dyDescent="0.45">
      <c r="A6" s="131" t="s">
        <v>508</v>
      </c>
      <c r="B6" s="121" t="s">
        <v>33</v>
      </c>
      <c r="C6" s="121" t="s">
        <v>509</v>
      </c>
      <c r="D6" s="126" t="s">
        <v>510</v>
      </c>
      <c r="E6" s="121" t="s">
        <v>1218</v>
      </c>
      <c r="F6" s="121" t="s">
        <v>1352</v>
      </c>
      <c r="G6" s="127"/>
      <c r="H6" s="127"/>
      <c r="I6" s="127">
        <v>44015</v>
      </c>
      <c r="J6" s="121" t="s">
        <v>511</v>
      </c>
      <c r="K6" s="120" t="str">
        <f>HYPERLINK(Table14[[#This Row],[URL-not hyperlinked]])</f>
        <v>http://www.chictr.org.cn/showproj.aspx?proj=50653</v>
      </c>
      <c r="L6" s="126" t="s">
        <v>355</v>
      </c>
      <c r="M6" s="126" t="s">
        <v>121</v>
      </c>
      <c r="N6" s="126" t="s">
        <v>399</v>
      </c>
      <c r="O6" s="126" t="s">
        <v>375</v>
      </c>
      <c r="P6" s="121" t="s">
        <v>512</v>
      </c>
      <c r="Q6" s="121">
        <v>0</v>
      </c>
      <c r="R6" s="121">
        <v>18</v>
      </c>
      <c r="S6" s="121" t="s">
        <v>137</v>
      </c>
      <c r="T6" s="121" t="s">
        <v>513</v>
      </c>
      <c r="U6" s="127">
        <v>43905</v>
      </c>
      <c r="V6" s="121" t="s">
        <v>514</v>
      </c>
      <c r="W6" s="121" t="s">
        <v>122</v>
      </c>
      <c r="X6" s="121"/>
      <c r="Y6" s="127">
        <v>43976</v>
      </c>
      <c r="Z6" s="36"/>
    </row>
    <row r="7" spans="1:26" ht="65.650000000000006" x14ac:dyDescent="0.45">
      <c r="A7" s="131" t="s">
        <v>508</v>
      </c>
      <c r="B7" s="121" t="s">
        <v>33</v>
      </c>
      <c r="C7" s="121" t="s">
        <v>509</v>
      </c>
      <c r="D7" s="126" t="s">
        <v>510</v>
      </c>
      <c r="E7" s="121" t="s">
        <v>1218</v>
      </c>
      <c r="F7" s="121" t="s">
        <v>1352</v>
      </c>
      <c r="G7" s="127"/>
      <c r="H7" s="127"/>
      <c r="I7" s="127">
        <v>44015</v>
      </c>
      <c r="J7" s="121" t="s">
        <v>511</v>
      </c>
      <c r="K7" s="120" t="str">
        <f>HYPERLINK(Table14[[#This Row],[URL-not hyperlinked]])</f>
        <v>http://www.chictr.org.cn/showproj.aspx?proj=50653</v>
      </c>
      <c r="L7" s="126" t="s">
        <v>355</v>
      </c>
      <c r="M7" s="126" t="s">
        <v>121</v>
      </c>
      <c r="N7" s="126" t="s">
        <v>399</v>
      </c>
      <c r="O7" s="126" t="s">
        <v>375</v>
      </c>
      <c r="P7" s="121" t="s">
        <v>512</v>
      </c>
      <c r="Q7" s="121">
        <v>0</v>
      </c>
      <c r="R7" s="121">
        <v>18</v>
      </c>
      <c r="S7" s="121" t="s">
        <v>137</v>
      </c>
      <c r="T7" s="121" t="s">
        <v>513</v>
      </c>
      <c r="U7" s="127">
        <v>43905</v>
      </c>
      <c r="V7" s="121" t="s">
        <v>514</v>
      </c>
      <c r="W7" s="121" t="s">
        <v>122</v>
      </c>
      <c r="X7" s="121"/>
      <c r="Y7" s="127">
        <v>43976</v>
      </c>
      <c r="Z7" s="36"/>
    </row>
    <row r="8" spans="1:26" ht="54" x14ac:dyDescent="0.45">
      <c r="A8" s="131" t="s">
        <v>727</v>
      </c>
      <c r="B8" s="121" t="s">
        <v>129</v>
      </c>
      <c r="C8" s="121" t="s">
        <v>728</v>
      </c>
      <c r="D8" s="126" t="s">
        <v>729</v>
      </c>
      <c r="E8" s="121" t="s">
        <v>1219</v>
      </c>
      <c r="F8" s="121" t="s">
        <v>1353</v>
      </c>
      <c r="G8" s="127"/>
      <c r="H8" s="127"/>
      <c r="I8" s="127">
        <v>43956</v>
      </c>
      <c r="J8" s="121" t="s">
        <v>730</v>
      </c>
      <c r="K8" s="120" t="str">
        <f>HYPERLINK(Table14[[#This Row],[URL-not hyperlinked]])</f>
        <v>http://www.chictr.org.cn/showproj.aspx?proj=53285</v>
      </c>
      <c r="L8" s="126" t="s">
        <v>355</v>
      </c>
      <c r="M8" s="126" t="s">
        <v>121</v>
      </c>
      <c r="N8" s="126" t="s">
        <v>399</v>
      </c>
      <c r="O8" s="126" t="s">
        <v>375</v>
      </c>
      <c r="P8" s="121" t="s">
        <v>634</v>
      </c>
      <c r="Q8" s="121">
        <v>20</v>
      </c>
      <c r="R8" s="121">
        <v>40</v>
      </c>
      <c r="S8" s="121" t="s">
        <v>137</v>
      </c>
      <c r="T8" s="121" t="s">
        <v>731</v>
      </c>
      <c r="U8" s="127">
        <v>43922</v>
      </c>
      <c r="V8" s="121" t="s">
        <v>732</v>
      </c>
      <c r="W8" s="121" t="s">
        <v>122</v>
      </c>
      <c r="X8" s="121"/>
      <c r="Y8" s="127">
        <v>43976</v>
      </c>
      <c r="Z8" s="36"/>
    </row>
    <row r="9" spans="1:26" ht="94.5" x14ac:dyDescent="0.45">
      <c r="A9" s="131" t="s">
        <v>763</v>
      </c>
      <c r="B9" s="121" t="s">
        <v>33</v>
      </c>
      <c r="C9" s="121" t="s">
        <v>764</v>
      </c>
      <c r="D9" s="126" t="s">
        <v>765</v>
      </c>
      <c r="E9" s="121" t="s">
        <v>1286</v>
      </c>
      <c r="F9" s="121" t="s">
        <v>1354</v>
      </c>
      <c r="G9" s="127"/>
      <c r="H9" s="127"/>
      <c r="I9" s="127">
        <v>43941</v>
      </c>
      <c r="J9" s="121" t="s">
        <v>766</v>
      </c>
      <c r="K9" s="120" t="str">
        <f>HYPERLINK(Table14[[#This Row],[URL-not hyperlinked]])</f>
        <v>http://www.drks.de/DRKS00021399</v>
      </c>
      <c r="L9" s="126" t="s">
        <v>756</v>
      </c>
      <c r="M9" s="126" t="s">
        <v>125</v>
      </c>
      <c r="N9" s="126" t="s">
        <v>757</v>
      </c>
      <c r="O9" s="126" t="s">
        <v>767</v>
      </c>
      <c r="P9" s="121" t="s">
        <v>768</v>
      </c>
      <c r="Q9" s="121" t="s">
        <v>769</v>
      </c>
      <c r="R9" s="121" t="s">
        <v>770</v>
      </c>
      <c r="S9" s="121" t="s">
        <v>137</v>
      </c>
      <c r="T9" s="121" t="s">
        <v>771</v>
      </c>
      <c r="U9" s="127">
        <v>44169</v>
      </c>
      <c r="V9" s="121">
        <v>450</v>
      </c>
      <c r="W9" s="121" t="s">
        <v>122</v>
      </c>
      <c r="X9" s="121"/>
      <c r="Y9" s="127">
        <v>43976</v>
      </c>
      <c r="Z9" s="36"/>
    </row>
    <row r="10" spans="1:26" ht="67.5" x14ac:dyDescent="0.45">
      <c r="A10" s="131" t="s">
        <v>370</v>
      </c>
      <c r="B10" s="121" t="s">
        <v>33</v>
      </c>
      <c r="C10" s="121" t="s">
        <v>371</v>
      </c>
      <c r="D10" s="126" t="s">
        <v>372</v>
      </c>
      <c r="E10" s="121" t="s">
        <v>1220</v>
      </c>
      <c r="F10" s="121" t="s">
        <v>1355</v>
      </c>
      <c r="G10" s="127"/>
      <c r="H10" s="127"/>
      <c r="I10" s="127">
        <v>44106</v>
      </c>
      <c r="J10" s="121" t="s">
        <v>373</v>
      </c>
      <c r="K10" s="120" t="str">
        <f>HYPERLINK(Table14[[#This Row],[URL-not hyperlinked]])</f>
        <v>http://www.chictr.org.cn/showproj.aspx?proj=49219</v>
      </c>
      <c r="L10" s="126" t="s">
        <v>355</v>
      </c>
      <c r="M10" s="126" t="s">
        <v>121</v>
      </c>
      <c r="N10" s="126" t="s">
        <v>374</v>
      </c>
      <c r="O10" s="126" t="s">
        <v>375</v>
      </c>
      <c r="P10" s="121" t="s">
        <v>376</v>
      </c>
      <c r="Q10" s="121">
        <v>1</v>
      </c>
      <c r="R10" s="121">
        <v>100</v>
      </c>
      <c r="S10" s="121" t="s">
        <v>332</v>
      </c>
      <c r="T10" s="121" t="s">
        <v>377</v>
      </c>
      <c r="U10" s="127">
        <v>43891</v>
      </c>
      <c r="V10" s="121" t="s">
        <v>378</v>
      </c>
      <c r="W10" s="121">
        <v>0</v>
      </c>
      <c r="X10" s="121"/>
      <c r="Y10" s="127">
        <v>43976</v>
      </c>
      <c r="Z10" s="36"/>
    </row>
    <row r="11" spans="1:26" ht="54" x14ac:dyDescent="0.45">
      <c r="A11" s="131" t="s">
        <v>566</v>
      </c>
      <c r="B11" s="121" t="s">
        <v>33</v>
      </c>
      <c r="C11" s="121" t="s">
        <v>567</v>
      </c>
      <c r="D11" s="126"/>
      <c r="E11" s="121" t="s">
        <v>1221</v>
      </c>
      <c r="F11" s="121" t="s">
        <v>1356</v>
      </c>
      <c r="G11" s="127"/>
      <c r="H11" s="127"/>
      <c r="I11" s="127">
        <v>43905</v>
      </c>
      <c r="J11" s="121" t="s">
        <v>568</v>
      </c>
      <c r="K11" s="120" t="str">
        <f>HYPERLINK(Table14[[#This Row],[URL-not hyperlinked]])</f>
        <v>http://www.chictr.org.cn/showproj.aspx?proj=50997</v>
      </c>
      <c r="L11" s="126" t="s">
        <v>355</v>
      </c>
      <c r="M11" s="126" t="s">
        <v>121</v>
      </c>
      <c r="N11" s="126" t="s">
        <v>374</v>
      </c>
      <c r="O11" s="126" t="s">
        <v>375</v>
      </c>
      <c r="P11" s="121" t="s">
        <v>569</v>
      </c>
      <c r="Q11" s="121">
        <v>0</v>
      </c>
      <c r="R11" s="121">
        <v>86</v>
      </c>
      <c r="S11" s="121" t="s">
        <v>332</v>
      </c>
      <c r="T11" s="121" t="s">
        <v>570</v>
      </c>
      <c r="U11" s="127">
        <v>43862</v>
      </c>
      <c r="V11" s="121" t="s">
        <v>571</v>
      </c>
      <c r="W11" s="121">
        <v>0</v>
      </c>
      <c r="X11" s="121"/>
      <c r="Y11" s="127">
        <v>43976</v>
      </c>
      <c r="Z11" s="36"/>
    </row>
    <row r="12" spans="1:26" ht="91.9" x14ac:dyDescent="0.45">
      <c r="A12" s="131" t="s">
        <v>752</v>
      </c>
      <c r="B12" s="121" t="s">
        <v>323</v>
      </c>
      <c r="C12" s="121" t="s">
        <v>753</v>
      </c>
      <c r="D12" s="126" t="s">
        <v>754</v>
      </c>
      <c r="E12" s="121" t="s">
        <v>1222</v>
      </c>
      <c r="F12" s="121" t="s">
        <v>1357</v>
      </c>
      <c r="G12" s="127"/>
      <c r="H12" s="127"/>
      <c r="I12" s="127">
        <v>43921</v>
      </c>
      <c r="J12" s="121" t="s">
        <v>755</v>
      </c>
      <c r="K12" s="120" t="str">
        <f>HYPERLINK(Table14[[#This Row],[URL-not hyperlinked]])</f>
        <v>http://www.drks.de/DRKS00021208</v>
      </c>
      <c r="L12" s="126" t="s">
        <v>756</v>
      </c>
      <c r="M12" s="126" t="s">
        <v>125</v>
      </c>
      <c r="N12" s="126" t="s">
        <v>757</v>
      </c>
      <c r="O12" s="126" t="s">
        <v>758</v>
      </c>
      <c r="P12" s="121" t="s">
        <v>759</v>
      </c>
      <c r="Q12" s="121" t="s">
        <v>760</v>
      </c>
      <c r="R12" s="121" t="s">
        <v>761</v>
      </c>
      <c r="S12" s="121" t="s">
        <v>137</v>
      </c>
      <c r="T12" s="121" t="s">
        <v>762</v>
      </c>
      <c r="U12" s="127">
        <v>43894</v>
      </c>
      <c r="V12" s="121">
        <v>100</v>
      </c>
      <c r="W12" s="121" t="s">
        <v>122</v>
      </c>
      <c r="X12" s="121"/>
      <c r="Y12" s="127">
        <v>43976</v>
      </c>
      <c r="Z12" s="36"/>
    </row>
    <row r="13" spans="1:26" ht="157.5" x14ac:dyDescent="0.45">
      <c r="A13" s="131" t="s">
        <v>1147</v>
      </c>
      <c r="B13" s="121" t="s">
        <v>129</v>
      </c>
      <c r="C13" s="121" t="s">
        <v>1148</v>
      </c>
      <c r="D13" s="126" t="s">
        <v>1149</v>
      </c>
      <c r="E13" s="121" t="s">
        <v>1223</v>
      </c>
      <c r="F13" s="121" t="s">
        <v>1358</v>
      </c>
      <c r="G13" s="127"/>
      <c r="H13" s="127"/>
      <c r="I13" s="127">
        <v>43917</v>
      </c>
      <c r="J13" s="120" t="s">
        <v>1150</v>
      </c>
      <c r="K13" s="120" t="str">
        <f>HYPERLINK(Table14[[#This Row],[URL-not hyperlinked]])</f>
        <v>https://trialregister.nl/trial/8485</v>
      </c>
      <c r="L13" s="126" t="s">
        <v>1151</v>
      </c>
      <c r="M13" s="126" t="s">
        <v>1152</v>
      </c>
      <c r="N13" s="126" t="s">
        <v>130</v>
      </c>
      <c r="O13" s="126" t="s">
        <v>1153</v>
      </c>
      <c r="P13" s="121" t="s">
        <v>1154</v>
      </c>
      <c r="Q13" s="121"/>
      <c r="R13" s="121"/>
      <c r="S13" s="121" t="s">
        <v>137</v>
      </c>
      <c r="T13" s="121" t="s">
        <v>1155</v>
      </c>
      <c r="U13" s="127">
        <v>43910</v>
      </c>
      <c r="V13" s="121">
        <v>20</v>
      </c>
      <c r="W13" s="121"/>
      <c r="X13" s="121"/>
      <c r="Y13" s="127">
        <v>43976</v>
      </c>
      <c r="Z13" s="36"/>
    </row>
    <row r="14" spans="1:26" ht="40.5" x14ac:dyDescent="0.45">
      <c r="A14" s="131" t="s">
        <v>631</v>
      </c>
      <c r="B14" s="121" t="s">
        <v>33</v>
      </c>
      <c r="C14" s="121" t="s">
        <v>561</v>
      </c>
      <c r="D14" s="126" t="s">
        <v>632</v>
      </c>
      <c r="E14" s="121" t="s">
        <v>1224</v>
      </c>
      <c r="F14" s="121" t="s">
        <v>1356</v>
      </c>
      <c r="G14" s="127"/>
      <c r="H14" s="127"/>
      <c r="I14" s="127">
        <v>43912</v>
      </c>
      <c r="J14" s="121" t="s">
        <v>633</v>
      </c>
      <c r="K14" s="120" t="str">
        <f>HYPERLINK(Table14[[#This Row],[URL-not hyperlinked]])</f>
        <v>http://www.chictr.org.cn/showproj.aspx?proj=50605</v>
      </c>
      <c r="L14" s="126" t="s">
        <v>355</v>
      </c>
      <c r="M14" s="126" t="s">
        <v>121</v>
      </c>
      <c r="N14" s="126" t="s">
        <v>399</v>
      </c>
      <c r="O14" s="126" t="s">
        <v>375</v>
      </c>
      <c r="P14" s="121" t="s">
        <v>634</v>
      </c>
      <c r="Q14" s="121">
        <v>20</v>
      </c>
      <c r="R14" s="121">
        <v>50</v>
      </c>
      <c r="S14" s="121" t="s">
        <v>137</v>
      </c>
      <c r="T14" s="121" t="s">
        <v>635</v>
      </c>
      <c r="U14" s="127">
        <v>43862</v>
      </c>
      <c r="V14" s="121" t="s">
        <v>636</v>
      </c>
      <c r="W14" s="121">
        <v>0</v>
      </c>
      <c r="X14" s="121"/>
      <c r="Y14" s="127">
        <v>43976</v>
      </c>
      <c r="Z14" s="36"/>
    </row>
    <row r="15" spans="1:26" ht="54" x14ac:dyDescent="0.45">
      <c r="A15" s="131" t="s">
        <v>1166</v>
      </c>
      <c r="B15" s="121" t="s">
        <v>33</v>
      </c>
      <c r="C15" s="121" t="s">
        <v>1167</v>
      </c>
      <c r="D15" s="126" t="s">
        <v>1168</v>
      </c>
      <c r="E15" s="121" t="s">
        <v>1225</v>
      </c>
      <c r="F15" s="121" t="s">
        <v>1359</v>
      </c>
      <c r="G15" s="127"/>
      <c r="H15" s="127"/>
      <c r="I15" s="127">
        <v>43956</v>
      </c>
      <c r="J15" s="120" t="s">
        <v>1169</v>
      </c>
      <c r="K15" s="120" t="str">
        <f>HYPERLINK(Table14[[#This Row],[URL-not hyperlinked]])</f>
        <v>http://www.ensaiosclinicos.gov.br/rg/RBR-3k4wxb/</v>
      </c>
      <c r="L15" s="126" t="s">
        <v>1160</v>
      </c>
      <c r="M15" s="126" t="s">
        <v>1161</v>
      </c>
      <c r="N15" s="126" t="s">
        <v>1162</v>
      </c>
      <c r="O15" s="126" t="s">
        <v>1170</v>
      </c>
      <c r="P15" s="121" t="s">
        <v>1171</v>
      </c>
      <c r="Q15" s="121" t="s">
        <v>1172</v>
      </c>
      <c r="R15" s="121">
        <v>0</v>
      </c>
      <c r="S15" s="121" t="s">
        <v>332</v>
      </c>
      <c r="T15" s="121" t="s">
        <v>1173</v>
      </c>
      <c r="U15" s="127">
        <v>43835</v>
      </c>
      <c r="V15" s="121">
        <v>45</v>
      </c>
      <c r="W15" s="121">
        <v>2</v>
      </c>
      <c r="X15" s="121"/>
      <c r="Y15" s="127">
        <v>43976</v>
      </c>
      <c r="Z15" s="36"/>
    </row>
    <row r="16" spans="1:26" ht="170.65" x14ac:dyDescent="0.45">
      <c r="A16" s="131" t="s">
        <v>797</v>
      </c>
      <c r="B16" s="121" t="s">
        <v>33</v>
      </c>
      <c r="C16" s="121" t="s">
        <v>798</v>
      </c>
      <c r="D16" s="126" t="s">
        <v>799</v>
      </c>
      <c r="E16" s="121" t="s">
        <v>1287</v>
      </c>
      <c r="F16" s="121" t="s">
        <v>1360</v>
      </c>
      <c r="G16" s="127"/>
      <c r="H16" s="127"/>
      <c r="I16" s="127">
        <v>43912</v>
      </c>
      <c r="J16" s="121" t="s">
        <v>800</v>
      </c>
      <c r="K16" s="120" t="str">
        <f>HYPERLINK(Table14[[#This Row],[URL-not hyperlinked]])</f>
        <v>http://en.irct.ir/trial/46576</v>
      </c>
      <c r="L16" s="126" t="s">
        <v>801</v>
      </c>
      <c r="M16" s="126" t="s">
        <v>802</v>
      </c>
      <c r="N16" s="126" t="s">
        <v>803</v>
      </c>
      <c r="O16" s="126" t="s">
        <v>804</v>
      </c>
      <c r="P16" s="121" t="s">
        <v>805</v>
      </c>
      <c r="Q16" s="121" t="s">
        <v>806</v>
      </c>
      <c r="R16" s="121" t="s">
        <v>807</v>
      </c>
      <c r="S16" s="121" t="s">
        <v>332</v>
      </c>
      <c r="T16" s="121" t="s">
        <v>808</v>
      </c>
      <c r="U16" s="127">
        <v>43909</v>
      </c>
      <c r="V16" s="121">
        <v>125</v>
      </c>
      <c r="W16" s="121">
        <v>2</v>
      </c>
      <c r="X16" s="121"/>
      <c r="Y16" s="127">
        <v>43976</v>
      </c>
      <c r="Z16" s="36"/>
    </row>
    <row r="17" spans="1:26" ht="67.5" x14ac:dyDescent="0.45">
      <c r="A17" s="131" t="s">
        <v>379</v>
      </c>
      <c r="B17" s="121" t="s">
        <v>33</v>
      </c>
      <c r="C17" s="121" t="s">
        <v>380</v>
      </c>
      <c r="D17" s="126" t="s">
        <v>381</v>
      </c>
      <c r="E17" s="121" t="s">
        <v>1226</v>
      </c>
      <c r="F17" s="121" t="s">
        <v>1361</v>
      </c>
      <c r="G17" s="127"/>
      <c r="H17" s="127"/>
      <c r="I17" s="127">
        <v>43875</v>
      </c>
      <c r="J17" s="121" t="s">
        <v>382</v>
      </c>
      <c r="K17" s="120" t="str">
        <f>HYPERLINK(Table14[[#This Row],[URL-not hyperlinked]])</f>
        <v>http://www.chictr.org.cn/showproj.aspx?proj=49407</v>
      </c>
      <c r="L17" s="126" t="s">
        <v>355</v>
      </c>
      <c r="M17" s="126" t="s">
        <v>121</v>
      </c>
      <c r="N17" s="126" t="s">
        <v>374</v>
      </c>
      <c r="O17" s="126" t="s">
        <v>383</v>
      </c>
      <c r="P17" s="121" t="s">
        <v>384</v>
      </c>
      <c r="Q17" s="121">
        <v>1</v>
      </c>
      <c r="R17" s="121">
        <v>100</v>
      </c>
      <c r="S17" s="121" t="s">
        <v>137</v>
      </c>
      <c r="T17" s="121" t="s">
        <v>385</v>
      </c>
      <c r="U17" s="127">
        <v>43877</v>
      </c>
      <c r="V17" s="121" t="s">
        <v>386</v>
      </c>
      <c r="W17" s="121">
        <v>0</v>
      </c>
      <c r="X17" s="121"/>
      <c r="Y17" s="127">
        <v>43976</v>
      </c>
      <c r="Z17" s="36"/>
    </row>
    <row r="18" spans="1:26" ht="40.5" x14ac:dyDescent="0.45">
      <c r="A18" s="131" t="s">
        <v>537</v>
      </c>
      <c r="B18" s="121" t="s">
        <v>33</v>
      </c>
      <c r="C18" s="121" t="s">
        <v>380</v>
      </c>
      <c r="D18" s="126" t="s">
        <v>538</v>
      </c>
      <c r="E18" s="121" t="s">
        <v>1227</v>
      </c>
      <c r="F18" s="121" t="s">
        <v>1362</v>
      </c>
      <c r="G18" s="127"/>
      <c r="H18" s="127"/>
      <c r="I18" s="127">
        <v>44138</v>
      </c>
      <c r="J18" s="121" t="s">
        <v>539</v>
      </c>
      <c r="K18" s="120" t="str">
        <f>HYPERLINK(Table14[[#This Row],[URL-not hyperlinked]])</f>
        <v>http://www.chictr.org.cn/showproj.aspx?proj=50001</v>
      </c>
      <c r="L18" s="126" t="s">
        <v>355</v>
      </c>
      <c r="M18" s="126" t="s">
        <v>121</v>
      </c>
      <c r="N18" s="126" t="s">
        <v>374</v>
      </c>
      <c r="O18" s="126" t="s">
        <v>375</v>
      </c>
      <c r="P18" s="121" t="s">
        <v>540</v>
      </c>
      <c r="Q18" s="121">
        <v>1</v>
      </c>
      <c r="R18" s="121">
        <v>100</v>
      </c>
      <c r="S18" s="121" t="s">
        <v>137</v>
      </c>
      <c r="T18" s="121" t="s">
        <v>541</v>
      </c>
      <c r="U18" s="127">
        <v>43870</v>
      </c>
      <c r="V18" s="121" t="s">
        <v>542</v>
      </c>
      <c r="W18" s="121">
        <v>0</v>
      </c>
      <c r="X18" s="121"/>
      <c r="Y18" s="127">
        <v>43976</v>
      </c>
      <c r="Z18" s="36"/>
    </row>
    <row r="19" spans="1:26" ht="54" x14ac:dyDescent="0.45">
      <c r="A19" s="131" t="s">
        <v>637</v>
      </c>
      <c r="B19" s="121" t="s">
        <v>33</v>
      </c>
      <c r="C19" s="121" t="s">
        <v>396</v>
      </c>
      <c r="D19" s="126" t="s">
        <v>638</v>
      </c>
      <c r="E19" s="121" t="s">
        <v>1228</v>
      </c>
      <c r="F19" s="121" t="s">
        <v>1363</v>
      </c>
      <c r="G19" s="127"/>
      <c r="H19" s="127"/>
      <c r="I19" s="127">
        <v>43913</v>
      </c>
      <c r="J19" s="121" t="s">
        <v>639</v>
      </c>
      <c r="K19" s="120" t="str">
        <f>HYPERLINK(Table14[[#This Row],[URL-not hyperlinked]])</f>
        <v>http://www.chictr.org.cn/showproj.aspx?proj=51390</v>
      </c>
      <c r="L19" s="126" t="s">
        <v>355</v>
      </c>
      <c r="M19" s="126" t="s">
        <v>121</v>
      </c>
      <c r="N19" s="126" t="s">
        <v>399</v>
      </c>
      <c r="O19" s="126" t="s">
        <v>375</v>
      </c>
      <c r="P19" s="121" t="s">
        <v>640</v>
      </c>
      <c r="Q19" s="121">
        <v>0.1</v>
      </c>
      <c r="R19" s="121">
        <v>85</v>
      </c>
      <c r="S19" s="121" t="s">
        <v>332</v>
      </c>
      <c r="T19" s="121" t="s">
        <v>641</v>
      </c>
      <c r="U19" s="127">
        <v>43877</v>
      </c>
      <c r="V19" s="121" t="s">
        <v>642</v>
      </c>
      <c r="W19" s="121" t="s">
        <v>122</v>
      </c>
      <c r="X19" s="121"/>
      <c r="Y19" s="127">
        <v>43976</v>
      </c>
      <c r="Z19" s="36"/>
    </row>
    <row r="20" spans="1:26" ht="94.5" x14ac:dyDescent="0.45">
      <c r="A20" s="131" t="s">
        <v>1181</v>
      </c>
      <c r="B20" s="121" t="s">
        <v>33</v>
      </c>
      <c r="C20" s="121" t="s">
        <v>1182</v>
      </c>
      <c r="D20" s="126" t="s">
        <v>1183</v>
      </c>
      <c r="E20" s="121" t="s">
        <v>1229</v>
      </c>
      <c r="F20" s="121" t="s">
        <v>1364</v>
      </c>
      <c r="G20" s="127"/>
      <c r="H20" s="127"/>
      <c r="I20" s="127">
        <v>43943</v>
      </c>
      <c r="J20" s="120" t="s">
        <v>1184</v>
      </c>
      <c r="K20" s="120" t="str">
        <f>HYPERLINK(Table14[[#This Row],[URL-not hyperlinked]])</f>
        <v>http://www.ensaiosclinicos.gov.br/rg/RBR-658khm/</v>
      </c>
      <c r="L20" s="126" t="s">
        <v>1160</v>
      </c>
      <c r="M20" s="126" t="s">
        <v>1161</v>
      </c>
      <c r="N20" s="126" t="s">
        <v>1162</v>
      </c>
      <c r="O20" s="126" t="s">
        <v>1185</v>
      </c>
      <c r="P20" s="121" t="s">
        <v>1186</v>
      </c>
      <c r="Q20" s="121">
        <v>0</v>
      </c>
      <c r="R20" s="121">
        <v>0</v>
      </c>
      <c r="S20" s="121" t="s">
        <v>137</v>
      </c>
      <c r="T20" s="121" t="s">
        <v>1187</v>
      </c>
      <c r="U20" s="127">
        <v>43834</v>
      </c>
      <c r="V20" s="121">
        <v>90</v>
      </c>
      <c r="W20" s="121" t="s">
        <v>122</v>
      </c>
      <c r="X20" s="121"/>
      <c r="Y20" s="127">
        <v>43976</v>
      </c>
      <c r="Z20" s="36"/>
    </row>
    <row r="21" spans="1:26" ht="94.5" x14ac:dyDescent="0.45">
      <c r="A21" s="131" t="s">
        <v>1181</v>
      </c>
      <c r="B21" s="121" t="s">
        <v>33</v>
      </c>
      <c r="C21" s="121" t="s">
        <v>1182</v>
      </c>
      <c r="D21" s="126" t="s">
        <v>1183</v>
      </c>
      <c r="E21" s="121" t="s">
        <v>1229</v>
      </c>
      <c r="F21" s="121" t="s">
        <v>1364</v>
      </c>
      <c r="G21" s="127"/>
      <c r="H21" s="127"/>
      <c r="I21" s="127">
        <v>43943</v>
      </c>
      <c r="J21" s="120" t="s">
        <v>1184</v>
      </c>
      <c r="K21" s="120" t="str">
        <f>HYPERLINK(Table14[[#This Row],[URL-not hyperlinked]])</f>
        <v>http://www.ensaiosclinicos.gov.br/rg/RBR-658khm/</v>
      </c>
      <c r="L21" s="126" t="s">
        <v>1160</v>
      </c>
      <c r="M21" s="126" t="s">
        <v>1161</v>
      </c>
      <c r="N21" s="126" t="s">
        <v>1162</v>
      </c>
      <c r="O21" s="126" t="s">
        <v>1185</v>
      </c>
      <c r="P21" s="121" t="s">
        <v>1186</v>
      </c>
      <c r="Q21" s="121">
        <v>0</v>
      </c>
      <c r="R21" s="121">
        <v>0</v>
      </c>
      <c r="S21" s="121" t="s">
        <v>137</v>
      </c>
      <c r="T21" s="121" t="s">
        <v>1187</v>
      </c>
      <c r="U21" s="127">
        <v>43834</v>
      </c>
      <c r="V21" s="121">
        <v>90</v>
      </c>
      <c r="W21" s="121" t="s">
        <v>122</v>
      </c>
      <c r="X21" s="121"/>
      <c r="Y21" s="127">
        <v>43976</v>
      </c>
      <c r="Z21" s="36"/>
    </row>
    <row r="22" spans="1:26" ht="54" x14ac:dyDescent="0.45">
      <c r="A22" s="131" t="s">
        <v>425</v>
      </c>
      <c r="B22" s="121" t="s">
        <v>33</v>
      </c>
      <c r="C22" s="121" t="s">
        <v>396</v>
      </c>
      <c r="D22" s="126" t="s">
        <v>426</v>
      </c>
      <c r="E22" s="121" t="s">
        <v>1230</v>
      </c>
      <c r="F22" s="121" t="s">
        <v>1365</v>
      </c>
      <c r="G22" s="127"/>
      <c r="H22" s="127"/>
      <c r="I22" s="127">
        <v>43877</v>
      </c>
      <c r="J22" s="121" t="s">
        <v>427</v>
      </c>
      <c r="K22" s="120" t="str">
        <f>HYPERLINK(Table14[[#This Row],[URL-not hyperlinked]])</f>
        <v>http://www.chictr.org.cn/showproj.aspx?proj=49587</v>
      </c>
      <c r="L22" s="126" t="s">
        <v>355</v>
      </c>
      <c r="M22" s="126" t="s">
        <v>121</v>
      </c>
      <c r="N22" s="126" t="s">
        <v>399</v>
      </c>
      <c r="O22" s="126" t="s">
        <v>375</v>
      </c>
      <c r="P22" s="121" t="s">
        <v>428</v>
      </c>
      <c r="Q22" s="121">
        <v>0</v>
      </c>
      <c r="R22" s="121">
        <v>100</v>
      </c>
      <c r="S22" s="121" t="s">
        <v>332</v>
      </c>
      <c r="T22" s="121" t="s">
        <v>429</v>
      </c>
      <c r="U22" s="127">
        <v>43877</v>
      </c>
      <c r="V22" s="121" t="s">
        <v>430</v>
      </c>
      <c r="W22" s="121">
        <v>0</v>
      </c>
      <c r="X22" s="121"/>
      <c r="Y22" s="127">
        <v>43976</v>
      </c>
      <c r="Z22" s="36"/>
    </row>
    <row r="23" spans="1:26" ht="315" x14ac:dyDescent="0.45">
      <c r="A23" s="131" t="s">
        <v>1174</v>
      </c>
      <c r="B23" s="121" t="s">
        <v>33</v>
      </c>
      <c r="C23" s="121" t="s">
        <v>1175</v>
      </c>
      <c r="D23" s="126" t="s">
        <v>1176</v>
      </c>
      <c r="E23" s="121" t="s">
        <v>1231</v>
      </c>
      <c r="F23" s="121" t="s">
        <v>1366</v>
      </c>
      <c r="G23" s="127"/>
      <c r="H23" s="127"/>
      <c r="I23" s="127">
        <v>43965</v>
      </c>
      <c r="J23" s="121" t="s">
        <v>1177</v>
      </c>
      <c r="K23" s="120" t="str">
        <f>HYPERLINK(Table14[[#This Row],[URL-not hyperlinked]])</f>
        <v>http://www.ensaiosclinicos.gov.br/rg/RBR-3rdhgm/</v>
      </c>
      <c r="L23" s="126" t="s">
        <v>1160</v>
      </c>
      <c r="M23" s="126" t="s">
        <v>1161</v>
      </c>
      <c r="N23" s="126" t="s">
        <v>1162</v>
      </c>
      <c r="O23" s="126" t="s">
        <v>1178</v>
      </c>
      <c r="P23" s="121" t="s">
        <v>1179</v>
      </c>
      <c r="Q23" s="121">
        <v>18</v>
      </c>
      <c r="R23" s="121">
        <v>0</v>
      </c>
      <c r="S23" s="121" t="s">
        <v>137</v>
      </c>
      <c r="T23" s="121" t="s">
        <v>1180</v>
      </c>
      <c r="U23" s="127">
        <v>43835</v>
      </c>
      <c r="V23" s="121">
        <v>118</v>
      </c>
      <c r="W23" s="121" t="s">
        <v>122</v>
      </c>
      <c r="X23" s="121"/>
      <c r="Y23" s="127">
        <v>43976</v>
      </c>
      <c r="Z23" s="36"/>
    </row>
    <row r="24" spans="1:26" ht="54" x14ac:dyDescent="0.45">
      <c r="A24" s="131" t="s">
        <v>477</v>
      </c>
      <c r="B24" s="121" t="s">
        <v>33</v>
      </c>
      <c r="C24" s="121" t="s">
        <v>458</v>
      </c>
      <c r="D24" s="126"/>
      <c r="E24" s="121" t="s">
        <v>1232</v>
      </c>
      <c r="F24" s="121" t="s">
        <v>1367</v>
      </c>
      <c r="G24" s="127"/>
      <c r="H24" s="127"/>
      <c r="I24" s="127">
        <v>43889</v>
      </c>
      <c r="J24" s="121" t="s">
        <v>478</v>
      </c>
      <c r="K24" s="120" t="str">
        <f>HYPERLINK(Table14[[#This Row],[URL-not hyperlinked]])</f>
        <v>http://www.chictr.org.cn/showproj.aspx?proj=50271</v>
      </c>
      <c r="L24" s="126" t="s">
        <v>355</v>
      </c>
      <c r="M24" s="126" t="s">
        <v>121</v>
      </c>
      <c r="N24" s="126" t="s">
        <v>479</v>
      </c>
      <c r="O24" s="126" t="s">
        <v>375</v>
      </c>
      <c r="P24" s="121" t="s">
        <v>480</v>
      </c>
      <c r="Q24" s="121">
        <v>0</v>
      </c>
      <c r="R24" s="121">
        <v>120</v>
      </c>
      <c r="S24" s="121" t="s">
        <v>137</v>
      </c>
      <c r="T24" s="121" t="s">
        <v>481</v>
      </c>
      <c r="U24" s="127">
        <v>43862</v>
      </c>
      <c r="V24" s="121" t="s">
        <v>482</v>
      </c>
      <c r="W24" s="121" t="s">
        <v>122</v>
      </c>
      <c r="X24" s="121"/>
      <c r="Y24" s="127">
        <v>43976</v>
      </c>
      <c r="Z24" s="36"/>
    </row>
    <row r="25" spans="1:26" ht="118.15" x14ac:dyDescent="0.45">
      <c r="A25" s="131" t="s">
        <v>1195</v>
      </c>
      <c r="B25" s="121" t="s">
        <v>33</v>
      </c>
      <c r="C25" s="121" t="s">
        <v>1196</v>
      </c>
      <c r="D25" s="126" t="s">
        <v>1197</v>
      </c>
      <c r="E25" s="121" t="s">
        <v>1233</v>
      </c>
      <c r="F25" s="121" t="s">
        <v>1368</v>
      </c>
      <c r="G25" s="127"/>
      <c r="H25" s="127"/>
      <c r="I25" s="127">
        <v>43917</v>
      </c>
      <c r="J25" s="120" t="s">
        <v>1198</v>
      </c>
      <c r="K25" s="120" t="str">
        <f>HYPERLINK(Table14[[#This Row],[URL-not hyperlinked]])</f>
        <v>http://www.ensaiosclinicos.gov.br/rg/RBR-9d8z6m/</v>
      </c>
      <c r="L25" s="126" t="s">
        <v>1160</v>
      </c>
      <c r="M25" s="126" t="s">
        <v>1161</v>
      </c>
      <c r="N25" s="126" t="s">
        <v>1162</v>
      </c>
      <c r="O25" s="126" t="s">
        <v>1170</v>
      </c>
      <c r="P25" s="121" t="s">
        <v>1199</v>
      </c>
      <c r="Q25" s="121" t="s">
        <v>1172</v>
      </c>
      <c r="R25" s="121">
        <v>0</v>
      </c>
      <c r="S25" s="121" t="s">
        <v>137</v>
      </c>
      <c r="T25" s="121" t="s">
        <v>1200</v>
      </c>
      <c r="U25" s="127">
        <v>43920</v>
      </c>
      <c r="V25" s="121">
        <v>630</v>
      </c>
      <c r="W25" s="121">
        <v>3</v>
      </c>
      <c r="X25" s="121"/>
      <c r="Y25" s="127">
        <v>43976</v>
      </c>
      <c r="Z25" s="36"/>
    </row>
    <row r="26" spans="1:26" ht="409.5" x14ac:dyDescent="0.45">
      <c r="A26" s="131" t="s">
        <v>779</v>
      </c>
      <c r="B26" s="121" t="s">
        <v>33</v>
      </c>
      <c r="C26" s="121" t="s">
        <v>780</v>
      </c>
      <c r="D26" s="126" t="s">
        <v>781</v>
      </c>
      <c r="E26" s="121" t="s">
        <v>1234</v>
      </c>
      <c r="F26" s="121" t="s">
        <v>1369</v>
      </c>
      <c r="G26" s="127"/>
      <c r="H26" s="127"/>
      <c r="I26" s="127">
        <v>43943</v>
      </c>
      <c r="J26" s="121" t="s">
        <v>782</v>
      </c>
      <c r="K26" s="120" t="str">
        <f>HYPERLINK(Table14[[#This Row],[URL-not hyperlinked]])</f>
        <v>http://www.drks.de/DRKS00021521</v>
      </c>
      <c r="L26" s="126" t="s">
        <v>756</v>
      </c>
      <c r="M26" s="126" t="s">
        <v>125</v>
      </c>
      <c r="N26" s="126" t="s">
        <v>757</v>
      </c>
      <c r="O26" s="126" t="s">
        <v>767</v>
      </c>
      <c r="P26" s="121" t="s">
        <v>783</v>
      </c>
      <c r="Q26" s="121" t="s">
        <v>769</v>
      </c>
      <c r="R26" s="121" t="s">
        <v>784</v>
      </c>
      <c r="S26" s="121" t="s">
        <v>137</v>
      </c>
      <c r="T26" s="121" t="s">
        <v>785</v>
      </c>
      <c r="U26" s="127">
        <v>43943</v>
      </c>
      <c r="V26" s="121">
        <v>2000</v>
      </c>
      <c r="W26" s="121">
        <v>0</v>
      </c>
      <c r="X26" s="121"/>
      <c r="Y26" s="127">
        <v>43976</v>
      </c>
      <c r="Z26" s="36"/>
    </row>
    <row r="27" spans="1:26" ht="131.25" x14ac:dyDescent="0.45">
      <c r="A27" s="131" t="s">
        <v>334</v>
      </c>
      <c r="B27" s="121" t="s">
        <v>33</v>
      </c>
      <c r="C27" s="121" t="s">
        <v>335</v>
      </c>
      <c r="D27" s="126" t="s">
        <v>336</v>
      </c>
      <c r="E27" s="121" t="s">
        <v>1235</v>
      </c>
      <c r="F27" s="121" t="s">
        <v>1370</v>
      </c>
      <c r="G27" s="127"/>
      <c r="H27" s="127"/>
      <c r="I27" s="127">
        <v>43948</v>
      </c>
      <c r="J27" s="120" t="s">
        <v>337</v>
      </c>
      <c r="K27" s="120" t="str">
        <f>HYPERLINK(Table14[[#This Row],[URL-not hyperlinked]])</f>
        <v>https://anzctr.org.au/ACTRN12620000512921.aspx</v>
      </c>
      <c r="L27" s="126" t="s">
        <v>327</v>
      </c>
      <c r="M27" s="126" t="s">
        <v>203</v>
      </c>
      <c r="N27" s="126" t="s">
        <v>130</v>
      </c>
      <c r="O27" s="126" t="s">
        <v>338</v>
      </c>
      <c r="P27" s="121" t="s">
        <v>339</v>
      </c>
      <c r="Q27" s="121" t="s">
        <v>340</v>
      </c>
      <c r="R27" s="121" t="s">
        <v>341</v>
      </c>
      <c r="S27" s="121" t="s">
        <v>332</v>
      </c>
      <c r="T27" s="121" t="s">
        <v>342</v>
      </c>
      <c r="U27" s="127">
        <v>43950</v>
      </c>
      <c r="V27" s="121">
        <v>400</v>
      </c>
      <c r="W27" s="121" t="s">
        <v>202</v>
      </c>
      <c r="X27" s="121"/>
      <c r="Y27" s="127">
        <v>43976</v>
      </c>
      <c r="Z27" s="36"/>
    </row>
    <row r="28" spans="1:26" ht="67.5" x14ac:dyDescent="0.45">
      <c r="A28" s="131" t="s">
        <v>457</v>
      </c>
      <c r="B28" s="121" t="s">
        <v>33</v>
      </c>
      <c r="C28" s="121" t="s">
        <v>458</v>
      </c>
      <c r="D28" s="126" t="s">
        <v>459</v>
      </c>
      <c r="E28" s="121" t="s">
        <v>1236</v>
      </c>
      <c r="F28" s="121" t="s">
        <v>1371</v>
      </c>
      <c r="G28" s="127"/>
      <c r="H28" s="127"/>
      <c r="I28" s="127">
        <v>43885</v>
      </c>
      <c r="J28" s="121" t="s">
        <v>460</v>
      </c>
      <c r="K28" s="120" t="str">
        <f>HYPERLINK(Table14[[#This Row],[URL-not hyperlinked]])</f>
        <v>http://www.chictr.org.cn/showproj.aspx?proj=50031</v>
      </c>
      <c r="L28" s="126" t="s">
        <v>355</v>
      </c>
      <c r="M28" s="126" t="s">
        <v>121</v>
      </c>
      <c r="N28" s="126" t="s">
        <v>399</v>
      </c>
      <c r="O28" s="126" t="s">
        <v>375</v>
      </c>
      <c r="P28" s="121" t="s">
        <v>461</v>
      </c>
      <c r="Q28" s="121">
        <v>0</v>
      </c>
      <c r="R28" s="121">
        <v>100</v>
      </c>
      <c r="S28" s="121" t="s">
        <v>332</v>
      </c>
      <c r="T28" s="121" t="s">
        <v>462</v>
      </c>
      <c r="U28" s="127">
        <v>43886</v>
      </c>
      <c r="V28" s="121" t="s">
        <v>463</v>
      </c>
      <c r="W28" s="121" t="s">
        <v>122</v>
      </c>
      <c r="X28" s="121"/>
      <c r="Y28" s="127">
        <v>43976</v>
      </c>
      <c r="Z28" s="36"/>
    </row>
    <row r="29" spans="1:26" ht="54" x14ac:dyDescent="0.45">
      <c r="A29" s="131" t="s">
        <v>579</v>
      </c>
      <c r="B29" s="121" t="s">
        <v>33</v>
      </c>
      <c r="C29" s="121" t="s">
        <v>396</v>
      </c>
      <c r="D29" s="126" t="s">
        <v>580</v>
      </c>
      <c r="E29" s="121" t="s">
        <v>1237</v>
      </c>
      <c r="F29" s="121" t="s">
        <v>1372</v>
      </c>
      <c r="G29" s="127"/>
      <c r="H29" s="127"/>
      <c r="I29" s="127">
        <v>43905</v>
      </c>
      <c r="J29" s="121" t="s">
        <v>581</v>
      </c>
      <c r="K29" s="120" t="str">
        <f>HYPERLINK(Table14[[#This Row],[URL-not hyperlinked]])</f>
        <v>http://www.chictr.org.cn/showproj.aspx?proj=51039</v>
      </c>
      <c r="L29" s="126" t="s">
        <v>355</v>
      </c>
      <c r="M29" s="126" t="s">
        <v>121</v>
      </c>
      <c r="N29" s="126" t="s">
        <v>399</v>
      </c>
      <c r="O29" s="126" t="s">
        <v>375</v>
      </c>
      <c r="P29" s="121" t="s">
        <v>582</v>
      </c>
      <c r="Q29" s="121">
        <v>1</v>
      </c>
      <c r="R29" s="121">
        <v>100</v>
      </c>
      <c r="S29" s="121" t="s">
        <v>332</v>
      </c>
      <c r="T29" s="121" t="s">
        <v>583</v>
      </c>
      <c r="U29" s="127">
        <v>43891</v>
      </c>
      <c r="V29" s="121" t="s">
        <v>584</v>
      </c>
      <c r="W29" s="121" t="s">
        <v>122</v>
      </c>
      <c r="X29" s="121"/>
      <c r="Y29" s="127">
        <v>43976</v>
      </c>
      <c r="Z29" s="36"/>
    </row>
    <row r="30" spans="1:26" ht="40.5" x14ac:dyDescent="0.45">
      <c r="A30" s="131" t="s">
        <v>560</v>
      </c>
      <c r="B30" s="121" t="s">
        <v>33</v>
      </c>
      <c r="C30" s="121" t="s">
        <v>561</v>
      </c>
      <c r="D30" s="126" t="s">
        <v>562</v>
      </c>
      <c r="E30" s="121" t="s">
        <v>1238</v>
      </c>
      <c r="F30" s="121" t="s">
        <v>1373</v>
      </c>
      <c r="G30" s="127"/>
      <c r="H30" s="127"/>
      <c r="I30" s="127">
        <v>43904</v>
      </c>
      <c r="J30" s="121" t="s">
        <v>563</v>
      </c>
      <c r="K30" s="120" t="str">
        <f>HYPERLINK(Table14[[#This Row],[URL-not hyperlinked]])</f>
        <v>http://www.chictr.org.cn/showproj.aspx?proj=50976</v>
      </c>
      <c r="L30" s="126" t="s">
        <v>355</v>
      </c>
      <c r="M30" s="126" t="s">
        <v>121</v>
      </c>
      <c r="N30" s="126" t="s">
        <v>399</v>
      </c>
      <c r="O30" s="126" t="s">
        <v>357</v>
      </c>
      <c r="P30" s="121" t="s">
        <v>564</v>
      </c>
      <c r="Q30" s="121">
        <v>2</v>
      </c>
      <c r="R30" s="121">
        <v>89</v>
      </c>
      <c r="S30" s="121" t="s">
        <v>137</v>
      </c>
      <c r="T30" s="121" t="s">
        <v>565</v>
      </c>
      <c r="U30" s="127">
        <v>43862</v>
      </c>
      <c r="V30" s="121" t="s">
        <v>449</v>
      </c>
      <c r="W30" s="121" t="s">
        <v>122</v>
      </c>
      <c r="X30" s="121"/>
      <c r="Y30" s="127">
        <v>43976</v>
      </c>
      <c r="Z30" s="36"/>
    </row>
    <row r="31" spans="1:26" ht="40.5" x14ac:dyDescent="0.45">
      <c r="A31" s="131" t="s">
        <v>495</v>
      </c>
      <c r="B31" s="121" t="s">
        <v>33</v>
      </c>
      <c r="C31" s="121" t="s">
        <v>496</v>
      </c>
      <c r="D31" s="126" t="s">
        <v>497</v>
      </c>
      <c r="E31" s="121" t="s">
        <v>1239</v>
      </c>
      <c r="F31" s="121" t="s">
        <v>1374</v>
      </c>
      <c r="G31" s="127"/>
      <c r="H31" s="127"/>
      <c r="I31" s="127">
        <v>43879</v>
      </c>
      <c r="J31" s="121" t="s">
        <v>498</v>
      </c>
      <c r="K31" s="120" t="str">
        <f>HYPERLINK(Table14[[#This Row],[URL-not hyperlinked]])</f>
        <v>http://www.chictr.org.cn/showproj.aspx?proj=50323</v>
      </c>
      <c r="L31" s="126" t="s">
        <v>355</v>
      </c>
      <c r="M31" s="126" t="s">
        <v>121</v>
      </c>
      <c r="N31" s="126" t="s">
        <v>365</v>
      </c>
      <c r="O31" s="126" t="s">
        <v>375</v>
      </c>
      <c r="P31" s="121" t="s">
        <v>499</v>
      </c>
      <c r="Q31" s="121">
        <v>0</v>
      </c>
      <c r="R31" s="121">
        <v>0</v>
      </c>
      <c r="S31" s="121" t="s">
        <v>332</v>
      </c>
      <c r="T31" s="121" t="s">
        <v>500</v>
      </c>
      <c r="U31" s="127">
        <v>43891</v>
      </c>
      <c r="V31" s="121" t="s">
        <v>430</v>
      </c>
      <c r="W31" s="121">
        <v>0</v>
      </c>
      <c r="X31" s="121"/>
      <c r="Y31" s="127">
        <v>43976</v>
      </c>
      <c r="Z31" s="36"/>
    </row>
    <row r="32" spans="1:26" ht="40.5" x14ac:dyDescent="0.45">
      <c r="A32" s="131" t="s">
        <v>495</v>
      </c>
      <c r="B32" s="121" t="s">
        <v>33</v>
      </c>
      <c r="C32" s="121" t="s">
        <v>496</v>
      </c>
      <c r="D32" s="126" t="s">
        <v>497</v>
      </c>
      <c r="E32" s="121" t="s">
        <v>1239</v>
      </c>
      <c r="F32" s="121" t="s">
        <v>1374</v>
      </c>
      <c r="G32" s="127"/>
      <c r="H32" s="127"/>
      <c r="I32" s="127">
        <v>43879</v>
      </c>
      <c r="J32" s="121" t="s">
        <v>498</v>
      </c>
      <c r="K32" s="120" t="str">
        <f>HYPERLINK(Table14[[#This Row],[URL-not hyperlinked]])</f>
        <v>http://www.chictr.org.cn/showproj.aspx?proj=50323</v>
      </c>
      <c r="L32" s="126" t="s">
        <v>355</v>
      </c>
      <c r="M32" s="126" t="s">
        <v>121</v>
      </c>
      <c r="N32" s="126" t="s">
        <v>365</v>
      </c>
      <c r="O32" s="126" t="s">
        <v>375</v>
      </c>
      <c r="P32" s="121" t="s">
        <v>499</v>
      </c>
      <c r="Q32" s="121">
        <v>0</v>
      </c>
      <c r="R32" s="121">
        <v>0</v>
      </c>
      <c r="S32" s="121" t="s">
        <v>332</v>
      </c>
      <c r="T32" s="121" t="s">
        <v>500</v>
      </c>
      <c r="U32" s="127">
        <v>43891</v>
      </c>
      <c r="V32" s="121" t="s">
        <v>430</v>
      </c>
      <c r="W32" s="121">
        <v>0</v>
      </c>
      <c r="X32" s="121"/>
      <c r="Y32" s="127">
        <v>43976</v>
      </c>
      <c r="Z32" s="36"/>
    </row>
    <row r="33" spans="1:26" ht="67.5" x14ac:dyDescent="0.45">
      <c r="A33" s="131" t="s">
        <v>450</v>
      </c>
      <c r="B33" s="121" t="s">
        <v>33</v>
      </c>
      <c r="C33" s="121" t="s">
        <v>451</v>
      </c>
      <c r="D33" s="126" t="s">
        <v>452</v>
      </c>
      <c r="E33" s="121" t="s">
        <v>1240</v>
      </c>
      <c r="F33" s="121" t="s">
        <v>1375</v>
      </c>
      <c r="G33" s="127"/>
      <c r="H33" s="127"/>
      <c r="I33" s="127">
        <v>43885</v>
      </c>
      <c r="J33" s="121" t="s">
        <v>453</v>
      </c>
      <c r="K33" s="120" t="str">
        <f>HYPERLINK(Table14[[#This Row],[URL-not hyperlinked]])</f>
        <v>http://www.chictr.org.cn/showproj.aspx?proj=50005</v>
      </c>
      <c r="L33" s="126" t="s">
        <v>355</v>
      </c>
      <c r="M33" s="126" t="s">
        <v>121</v>
      </c>
      <c r="N33" s="126" t="s">
        <v>365</v>
      </c>
      <c r="O33" s="126" t="s">
        <v>391</v>
      </c>
      <c r="P33" s="121" t="s">
        <v>454</v>
      </c>
      <c r="Q33" s="121">
        <v>0</v>
      </c>
      <c r="R33" s="121">
        <v>90</v>
      </c>
      <c r="S33" s="121" t="s">
        <v>332</v>
      </c>
      <c r="T33" s="121" t="s">
        <v>455</v>
      </c>
      <c r="U33" s="127">
        <v>43885</v>
      </c>
      <c r="V33" s="121" t="s">
        <v>456</v>
      </c>
      <c r="W33" s="121">
        <v>0</v>
      </c>
      <c r="X33" s="121"/>
      <c r="Y33" s="127">
        <v>43976</v>
      </c>
      <c r="Z33" s="36"/>
    </row>
    <row r="34" spans="1:26" ht="91.9" x14ac:dyDescent="0.45">
      <c r="A34" s="131" t="s">
        <v>653</v>
      </c>
      <c r="B34" s="121" t="s">
        <v>129</v>
      </c>
      <c r="C34" s="121" t="s">
        <v>654</v>
      </c>
      <c r="D34" s="126" t="s">
        <v>655</v>
      </c>
      <c r="E34" s="121" t="s">
        <v>1241</v>
      </c>
      <c r="F34" s="121" t="s">
        <v>1376</v>
      </c>
      <c r="G34" s="127"/>
      <c r="H34" s="127"/>
      <c r="I34" s="127">
        <v>43918</v>
      </c>
      <c r="J34" s="121" t="s">
        <v>656</v>
      </c>
      <c r="K34" s="120" t="str">
        <f>HYPERLINK(Table14[[#This Row],[URL-not hyperlinked]])</f>
        <v>http://www.chictr.org.cn/showproj.aspx?proj=51385</v>
      </c>
      <c r="L34" s="126" t="s">
        <v>355</v>
      </c>
      <c r="M34" s="126" t="s">
        <v>121</v>
      </c>
      <c r="N34" s="126" t="s">
        <v>399</v>
      </c>
      <c r="O34" s="126" t="s">
        <v>375</v>
      </c>
      <c r="P34" s="121" t="s">
        <v>657</v>
      </c>
      <c r="Q34" s="121">
        <v>18</v>
      </c>
      <c r="R34" s="121">
        <v>50</v>
      </c>
      <c r="S34" s="121" t="s">
        <v>332</v>
      </c>
      <c r="T34" s="121" t="s">
        <v>658</v>
      </c>
      <c r="U34" s="127">
        <v>43921</v>
      </c>
      <c r="V34" s="121" t="s">
        <v>659</v>
      </c>
      <c r="W34" s="121" t="s">
        <v>424</v>
      </c>
      <c r="X34" s="121"/>
      <c r="Y34" s="127">
        <v>43976</v>
      </c>
      <c r="Z34" s="36"/>
    </row>
    <row r="35" spans="1:26" ht="65.650000000000006" x14ac:dyDescent="0.45">
      <c r="A35" s="131" t="s">
        <v>772</v>
      </c>
      <c r="B35" s="121" t="s">
        <v>33</v>
      </c>
      <c r="C35" s="121" t="s">
        <v>773</v>
      </c>
      <c r="D35" s="126" t="s">
        <v>774</v>
      </c>
      <c r="E35" s="121" t="s">
        <v>1242</v>
      </c>
      <c r="F35" s="121" t="s">
        <v>1356</v>
      </c>
      <c r="G35" s="127"/>
      <c r="H35" s="127"/>
      <c r="I35" s="127">
        <v>43943</v>
      </c>
      <c r="J35" s="121" t="s">
        <v>775</v>
      </c>
      <c r="K35" s="120" t="str">
        <f>HYPERLINK(Table14[[#This Row],[URL-not hyperlinked]])</f>
        <v>http://www.drks.de/DRKS00021506</v>
      </c>
      <c r="L35" s="126" t="s">
        <v>756</v>
      </c>
      <c r="M35" s="126" t="s">
        <v>125</v>
      </c>
      <c r="N35" s="126" t="s">
        <v>757</v>
      </c>
      <c r="O35" s="126" t="s">
        <v>776</v>
      </c>
      <c r="P35" s="121" t="s">
        <v>777</v>
      </c>
      <c r="Q35" s="121" t="s">
        <v>760</v>
      </c>
      <c r="R35" s="121" t="s">
        <v>330</v>
      </c>
      <c r="S35" s="121" t="s">
        <v>137</v>
      </c>
      <c r="T35" s="121" t="s">
        <v>778</v>
      </c>
      <c r="U35" s="127">
        <v>43908</v>
      </c>
      <c r="V35" s="121">
        <v>1000</v>
      </c>
      <c r="W35" s="121" t="s">
        <v>122</v>
      </c>
      <c r="X35" s="121"/>
      <c r="Y35" s="127">
        <v>43976</v>
      </c>
      <c r="Z35" s="36"/>
    </row>
    <row r="36" spans="1:26" ht="40.5" x14ac:dyDescent="0.45">
      <c r="A36" s="131" t="s">
        <v>351</v>
      </c>
      <c r="B36" s="121" t="s">
        <v>33</v>
      </c>
      <c r="C36" s="121" t="s">
        <v>352</v>
      </c>
      <c r="D36" s="126" t="s">
        <v>353</v>
      </c>
      <c r="E36" s="121" t="s">
        <v>1243</v>
      </c>
      <c r="F36" s="121" t="s">
        <v>1377</v>
      </c>
      <c r="G36" s="127"/>
      <c r="H36" s="127"/>
      <c r="I36" s="127">
        <v>43863</v>
      </c>
      <c r="J36" s="121" t="s">
        <v>354</v>
      </c>
      <c r="K36" s="120" t="str">
        <f>HYPERLINK(Table14[[#This Row],[URL-not hyperlinked]])</f>
        <v>http://www.chictr.org.cn/showproj.aspx?proj=48965</v>
      </c>
      <c r="L36" s="126" t="s">
        <v>355</v>
      </c>
      <c r="M36" s="126" t="s">
        <v>121</v>
      </c>
      <c r="N36" s="126" t="s">
        <v>356</v>
      </c>
      <c r="O36" s="126" t="s">
        <v>357</v>
      </c>
      <c r="P36" s="121" t="s">
        <v>358</v>
      </c>
      <c r="Q36" s="121"/>
      <c r="R36" s="121"/>
      <c r="S36" s="121" t="s">
        <v>332</v>
      </c>
      <c r="T36" s="121" t="s">
        <v>359</v>
      </c>
      <c r="U36" s="127">
        <v>43871</v>
      </c>
      <c r="V36" s="121" t="s">
        <v>360</v>
      </c>
      <c r="W36" s="121" t="s">
        <v>122</v>
      </c>
      <c r="X36" s="121"/>
      <c r="Y36" s="127">
        <v>43976</v>
      </c>
      <c r="Z36" s="36"/>
    </row>
    <row r="37" spans="1:26" ht="81" x14ac:dyDescent="0.45">
      <c r="A37" s="131" t="s">
        <v>501</v>
      </c>
      <c r="B37" s="121" t="s">
        <v>33</v>
      </c>
      <c r="C37" s="121" t="s">
        <v>502</v>
      </c>
      <c r="D37" s="126" t="s">
        <v>503</v>
      </c>
      <c r="E37" s="121" t="s">
        <v>1244</v>
      </c>
      <c r="F37" s="121" t="s">
        <v>1378</v>
      </c>
      <c r="G37" s="127"/>
      <c r="H37" s="127"/>
      <c r="I37" s="127">
        <v>44015</v>
      </c>
      <c r="J37" s="121" t="s">
        <v>504</v>
      </c>
      <c r="K37" s="120" t="str">
        <f>HYPERLINK(Table14[[#This Row],[URL-not hyperlinked]])</f>
        <v>http://www.chictr.org.cn/showproj.aspx?proj=50678</v>
      </c>
      <c r="L37" s="126" t="s">
        <v>355</v>
      </c>
      <c r="M37" s="126" t="s">
        <v>121</v>
      </c>
      <c r="N37" s="126" t="s">
        <v>479</v>
      </c>
      <c r="O37" s="126" t="s">
        <v>375</v>
      </c>
      <c r="P37" s="121" t="s">
        <v>505</v>
      </c>
      <c r="Q37" s="121">
        <v>1</v>
      </c>
      <c r="R37" s="121">
        <v>80</v>
      </c>
      <c r="S37" s="121"/>
      <c r="T37" s="121" t="s">
        <v>506</v>
      </c>
      <c r="U37" s="127">
        <v>43897</v>
      </c>
      <c r="V37" s="121" t="s">
        <v>507</v>
      </c>
      <c r="W37" s="121" t="s">
        <v>424</v>
      </c>
      <c r="X37" s="121"/>
      <c r="Y37" s="127">
        <v>43976</v>
      </c>
      <c r="Z37" s="36"/>
    </row>
    <row r="38" spans="1:26" ht="54" x14ac:dyDescent="0.45">
      <c r="A38" s="131" t="s">
        <v>585</v>
      </c>
      <c r="B38" s="121" t="s">
        <v>33</v>
      </c>
      <c r="C38" s="121" t="s">
        <v>586</v>
      </c>
      <c r="D38" s="126" t="s">
        <v>587</v>
      </c>
      <c r="E38" s="121" t="s">
        <v>1245</v>
      </c>
      <c r="F38" s="121" t="s">
        <v>1379</v>
      </c>
      <c r="G38" s="127"/>
      <c r="H38" s="127"/>
      <c r="I38" s="127">
        <v>43906</v>
      </c>
      <c r="J38" s="121" t="s">
        <v>588</v>
      </c>
      <c r="K38" s="120" t="str">
        <f>HYPERLINK(Table14[[#This Row],[URL-not hyperlinked]])</f>
        <v>http://www.chictr.org.cn/showproj.aspx?proj=51107</v>
      </c>
      <c r="L38" s="126" t="s">
        <v>355</v>
      </c>
      <c r="M38" s="126" t="s">
        <v>121</v>
      </c>
      <c r="N38" s="126" t="s">
        <v>399</v>
      </c>
      <c r="O38" s="126" t="s">
        <v>375</v>
      </c>
      <c r="P38" s="121" t="s">
        <v>512</v>
      </c>
      <c r="Q38" s="121">
        <v>0</v>
      </c>
      <c r="R38" s="121">
        <v>99</v>
      </c>
      <c r="S38" s="121" t="s">
        <v>332</v>
      </c>
      <c r="T38" s="121" t="s">
        <v>589</v>
      </c>
      <c r="U38" s="127">
        <v>43854</v>
      </c>
      <c r="V38" s="121" t="s">
        <v>590</v>
      </c>
      <c r="W38" s="121" t="s">
        <v>424</v>
      </c>
      <c r="X38" s="121"/>
      <c r="Y38" s="127">
        <v>43976</v>
      </c>
      <c r="Z38" s="36"/>
    </row>
    <row r="39" spans="1:26" ht="67.5" x14ac:dyDescent="0.45">
      <c r="A39" s="131" t="s">
        <v>343</v>
      </c>
      <c r="B39" s="121" t="s">
        <v>323</v>
      </c>
      <c r="C39" s="121" t="s">
        <v>344</v>
      </c>
      <c r="D39" s="126" t="s">
        <v>345</v>
      </c>
      <c r="E39" s="121" t="s">
        <v>1246</v>
      </c>
      <c r="F39" s="121" t="s">
        <v>1380</v>
      </c>
      <c r="G39" s="127"/>
      <c r="H39" s="127"/>
      <c r="I39" s="127">
        <v>43950</v>
      </c>
      <c r="J39" s="121" t="s">
        <v>346</v>
      </c>
      <c r="K39" s="120" t="str">
        <f>HYPERLINK(Table14[[#This Row],[URL-not hyperlinked]])</f>
        <v>https://anzctr.org.au/ACTRN12620000527965.aspx</v>
      </c>
      <c r="L39" s="126" t="s">
        <v>327</v>
      </c>
      <c r="M39" s="126" t="s">
        <v>203</v>
      </c>
      <c r="N39" s="126" t="s">
        <v>130</v>
      </c>
      <c r="O39" s="126" t="s">
        <v>328</v>
      </c>
      <c r="P39" s="121" t="s">
        <v>347</v>
      </c>
      <c r="Q39" s="121" t="s">
        <v>348</v>
      </c>
      <c r="R39" s="121" t="s">
        <v>349</v>
      </c>
      <c r="S39" s="121" t="s">
        <v>332</v>
      </c>
      <c r="T39" s="121" t="s">
        <v>350</v>
      </c>
      <c r="U39" s="127">
        <v>43835</v>
      </c>
      <c r="V39" s="121">
        <v>1000</v>
      </c>
      <c r="W39" s="121" t="s">
        <v>202</v>
      </c>
      <c r="X39" s="121"/>
      <c r="Y39" s="127">
        <v>43976</v>
      </c>
      <c r="Z39" s="36"/>
    </row>
    <row r="40" spans="1:26" ht="409.5" x14ac:dyDescent="0.45">
      <c r="A40" s="131" t="s">
        <v>809</v>
      </c>
      <c r="B40" s="121" t="s">
        <v>33</v>
      </c>
      <c r="C40" s="121" t="s">
        <v>810</v>
      </c>
      <c r="D40" s="126" t="s">
        <v>811</v>
      </c>
      <c r="E40" s="121" t="s">
        <v>1288</v>
      </c>
      <c r="F40" s="121" t="s">
        <v>1381</v>
      </c>
      <c r="G40" s="127"/>
      <c r="H40" s="127"/>
      <c r="I40" s="127">
        <v>44108</v>
      </c>
      <c r="J40" s="121" t="s">
        <v>812</v>
      </c>
      <c r="K40" s="120" t="str">
        <f>HYPERLINK(Table14[[#This Row],[URL-not hyperlinked]])</f>
        <v>http://en.irct.ir/trial/46974</v>
      </c>
      <c r="L40" s="126" t="s">
        <v>801</v>
      </c>
      <c r="M40" s="126" t="s">
        <v>813</v>
      </c>
      <c r="N40" s="126" t="s">
        <v>803</v>
      </c>
      <c r="O40" s="126" t="s">
        <v>814</v>
      </c>
      <c r="P40" s="121" t="s">
        <v>815</v>
      </c>
      <c r="Q40" s="121" t="s">
        <v>816</v>
      </c>
      <c r="R40" s="121" t="s">
        <v>817</v>
      </c>
      <c r="S40" s="121" t="s">
        <v>332</v>
      </c>
      <c r="T40" s="121" t="s">
        <v>818</v>
      </c>
      <c r="U40" s="127">
        <v>43928</v>
      </c>
      <c r="V40" s="121">
        <v>140</v>
      </c>
      <c r="W40" s="121">
        <v>3</v>
      </c>
      <c r="X40" s="121"/>
      <c r="Y40" s="127">
        <v>43976</v>
      </c>
      <c r="Z40" s="36"/>
    </row>
    <row r="41" spans="1:26" ht="105" x14ac:dyDescent="0.45">
      <c r="A41" s="131" t="s">
        <v>740</v>
      </c>
      <c r="B41" s="121" t="s">
        <v>33</v>
      </c>
      <c r="C41" s="121" t="s">
        <v>561</v>
      </c>
      <c r="D41" s="126" t="s">
        <v>741</v>
      </c>
      <c r="E41" s="121" t="s">
        <v>1247</v>
      </c>
      <c r="F41" s="121" t="s">
        <v>1382</v>
      </c>
      <c r="G41" s="127"/>
      <c r="H41" s="127"/>
      <c r="I41" s="127">
        <v>43966</v>
      </c>
      <c r="J41" s="121" t="s">
        <v>742</v>
      </c>
      <c r="K41" s="120" t="str">
        <f>HYPERLINK(Table14[[#This Row],[URL-not hyperlinked]])</f>
        <v>http://www.chictr.org.cn/showproj.aspx?proj=51841</v>
      </c>
      <c r="L41" s="126" t="s">
        <v>355</v>
      </c>
      <c r="M41" s="126" t="s">
        <v>121</v>
      </c>
      <c r="N41" s="126" t="s">
        <v>399</v>
      </c>
      <c r="O41" s="126" t="s">
        <v>375</v>
      </c>
      <c r="P41" s="121" t="s">
        <v>743</v>
      </c>
      <c r="Q41" s="121">
        <v>0</v>
      </c>
      <c r="R41" s="121">
        <v>80</v>
      </c>
      <c r="S41" s="121" t="s">
        <v>137</v>
      </c>
      <c r="T41" s="121" t="s">
        <v>744</v>
      </c>
      <c r="U41" s="127">
        <v>43848</v>
      </c>
      <c r="V41" s="121" t="s">
        <v>548</v>
      </c>
      <c r="W41" s="121" t="s">
        <v>122</v>
      </c>
      <c r="X41" s="121"/>
      <c r="Y41" s="127">
        <v>43976</v>
      </c>
      <c r="Z41" s="36"/>
    </row>
    <row r="42" spans="1:26" ht="67.5" x14ac:dyDescent="0.45">
      <c r="A42" s="131" t="s">
        <v>543</v>
      </c>
      <c r="B42" s="121" t="s">
        <v>33</v>
      </c>
      <c r="C42" s="121" t="s">
        <v>396</v>
      </c>
      <c r="D42" s="126" t="s">
        <v>544</v>
      </c>
      <c r="E42" s="121" t="s">
        <v>1248</v>
      </c>
      <c r="F42" s="121" t="s">
        <v>1383</v>
      </c>
      <c r="G42" s="127"/>
      <c r="H42" s="127"/>
      <c r="I42" s="127">
        <v>43903</v>
      </c>
      <c r="J42" s="121" t="s">
        <v>545</v>
      </c>
      <c r="K42" s="120" t="str">
        <f>HYPERLINK(Table14[[#This Row],[URL-not hyperlinked]])</f>
        <v>http://www.chictr.org.cn/showproj.aspx?proj=50950</v>
      </c>
      <c r="L42" s="126" t="s">
        <v>355</v>
      </c>
      <c r="M42" s="126" t="s">
        <v>121</v>
      </c>
      <c r="N42" s="126" t="s">
        <v>479</v>
      </c>
      <c r="O42" s="126" t="s">
        <v>468</v>
      </c>
      <c r="P42" s="121" t="s">
        <v>546</v>
      </c>
      <c r="Q42" s="121">
        <v>1</v>
      </c>
      <c r="R42" s="121">
        <v>99</v>
      </c>
      <c r="S42" s="121" t="s">
        <v>332</v>
      </c>
      <c r="T42" s="121" t="s">
        <v>547</v>
      </c>
      <c r="U42" s="127">
        <v>43800</v>
      </c>
      <c r="V42" s="121" t="s">
        <v>548</v>
      </c>
      <c r="W42" s="121" t="s">
        <v>424</v>
      </c>
      <c r="X42" s="121"/>
      <c r="Y42" s="127">
        <v>43976</v>
      </c>
      <c r="Z42" s="36"/>
    </row>
    <row r="43" spans="1:26" ht="54" x14ac:dyDescent="0.45">
      <c r="A43" s="131" t="s">
        <v>549</v>
      </c>
      <c r="B43" s="121" t="s">
        <v>33</v>
      </c>
      <c r="C43" s="121"/>
      <c r="D43" s="126" t="s">
        <v>550</v>
      </c>
      <c r="E43" s="121" t="s">
        <v>1248</v>
      </c>
      <c r="F43" s="121" t="s">
        <v>1383</v>
      </c>
      <c r="G43" s="127"/>
      <c r="H43" s="127"/>
      <c r="I43" s="127">
        <v>43903</v>
      </c>
      <c r="J43" s="121" t="s">
        <v>551</v>
      </c>
      <c r="K43" s="120" t="str">
        <f>HYPERLINK(Table14[[#This Row],[URL-not hyperlinked]])</f>
        <v>http://www.chictr.org.cn/showproj.aspx?proj=50964</v>
      </c>
      <c r="L43" s="126" t="s">
        <v>355</v>
      </c>
      <c r="M43" s="126" t="s">
        <v>121</v>
      </c>
      <c r="N43" s="126" t="s">
        <v>479</v>
      </c>
      <c r="O43" s="126" t="s">
        <v>375</v>
      </c>
      <c r="P43" s="121" t="s">
        <v>546</v>
      </c>
      <c r="Q43" s="121">
        <v>1</v>
      </c>
      <c r="R43" s="121">
        <v>99</v>
      </c>
      <c r="S43" s="121" t="s">
        <v>332</v>
      </c>
      <c r="T43" s="121" t="s">
        <v>552</v>
      </c>
      <c r="U43" s="127">
        <v>43800</v>
      </c>
      <c r="V43" s="121"/>
      <c r="W43" s="121" t="s">
        <v>424</v>
      </c>
      <c r="X43" s="121"/>
      <c r="Y43" s="127">
        <v>43976</v>
      </c>
      <c r="Z43" s="36"/>
    </row>
    <row r="44" spans="1:26" ht="54" x14ac:dyDescent="0.45">
      <c r="A44" s="131" t="s">
        <v>387</v>
      </c>
      <c r="B44" s="121" t="s">
        <v>33</v>
      </c>
      <c r="C44" s="121" t="s">
        <v>388</v>
      </c>
      <c r="D44" s="126" t="s">
        <v>389</v>
      </c>
      <c r="E44" s="121" t="s">
        <v>1249</v>
      </c>
      <c r="F44" s="121" t="s">
        <v>1384</v>
      </c>
      <c r="G44" s="127"/>
      <c r="H44" s="127"/>
      <c r="I44" s="127">
        <v>43875</v>
      </c>
      <c r="J44" s="121" t="s">
        <v>390</v>
      </c>
      <c r="K44" s="120" t="str">
        <f>HYPERLINK(Table14[[#This Row],[URL-not hyperlinked]])</f>
        <v>http://www.chictr.org.cn/showproj.aspx?proj=49387</v>
      </c>
      <c r="L44" s="126" t="s">
        <v>355</v>
      </c>
      <c r="M44" s="126" t="s">
        <v>121</v>
      </c>
      <c r="N44" s="126" t="s">
        <v>365</v>
      </c>
      <c r="O44" s="126" t="s">
        <v>391</v>
      </c>
      <c r="P44" s="121" t="s">
        <v>392</v>
      </c>
      <c r="Q44" s="121">
        <v>0</v>
      </c>
      <c r="R44" s="121">
        <v>18</v>
      </c>
      <c r="S44" s="121" t="s">
        <v>137</v>
      </c>
      <c r="T44" s="121" t="s">
        <v>393</v>
      </c>
      <c r="U44" s="127">
        <v>43875</v>
      </c>
      <c r="V44" s="121" t="s">
        <v>394</v>
      </c>
      <c r="W44" s="121">
        <v>0</v>
      </c>
      <c r="X44" s="121"/>
      <c r="Y44" s="127">
        <v>43976</v>
      </c>
      <c r="Z44" s="36"/>
    </row>
    <row r="45" spans="1:26" ht="40.5" x14ac:dyDescent="0.45">
      <c r="A45" s="131" t="s">
        <v>648</v>
      </c>
      <c r="B45" s="121" t="s">
        <v>33</v>
      </c>
      <c r="C45" s="121" t="s">
        <v>396</v>
      </c>
      <c r="D45" s="126" t="s">
        <v>490</v>
      </c>
      <c r="E45" s="121" t="s">
        <v>1250</v>
      </c>
      <c r="F45" s="121" t="s">
        <v>1385</v>
      </c>
      <c r="G45" s="127"/>
      <c r="H45" s="127"/>
      <c r="I45" s="127">
        <v>43917</v>
      </c>
      <c r="J45" s="121" t="s">
        <v>649</v>
      </c>
      <c r="K45" s="120" t="str">
        <f>HYPERLINK(Table14[[#This Row],[URL-not hyperlinked]])</f>
        <v>http://www.chictr.org.cn/showproj.aspx?proj=51629</v>
      </c>
      <c r="L45" s="126" t="s">
        <v>355</v>
      </c>
      <c r="M45" s="126" t="s">
        <v>121</v>
      </c>
      <c r="N45" s="126" t="s">
        <v>399</v>
      </c>
      <c r="O45" s="126" t="s">
        <v>375</v>
      </c>
      <c r="P45" s="121" t="s">
        <v>650</v>
      </c>
      <c r="Q45" s="121">
        <v>0</v>
      </c>
      <c r="R45" s="121">
        <v>18</v>
      </c>
      <c r="S45" s="121" t="s">
        <v>137</v>
      </c>
      <c r="T45" s="121" t="s">
        <v>651</v>
      </c>
      <c r="U45" s="127">
        <v>43906</v>
      </c>
      <c r="V45" s="121" t="s">
        <v>652</v>
      </c>
      <c r="W45" s="121" t="s">
        <v>122</v>
      </c>
      <c r="X45" s="121"/>
      <c r="Y45" s="127">
        <v>43976</v>
      </c>
      <c r="Z45" s="36"/>
    </row>
    <row r="46" spans="1:26" ht="105" x14ac:dyDescent="0.45">
      <c r="A46" s="131" t="s">
        <v>674</v>
      </c>
      <c r="B46" s="121" t="s">
        <v>323</v>
      </c>
      <c r="C46" s="121" t="s">
        <v>675</v>
      </c>
      <c r="D46" s="126" t="s">
        <v>676</v>
      </c>
      <c r="E46" s="121" t="s">
        <v>1251</v>
      </c>
      <c r="F46" s="121" t="s">
        <v>1386</v>
      </c>
      <c r="G46" s="127"/>
      <c r="H46" s="127"/>
      <c r="I46" s="127">
        <v>43986</v>
      </c>
      <c r="J46" s="121" t="s">
        <v>677</v>
      </c>
      <c r="K46" s="120" t="str">
        <f>HYPERLINK(Table14[[#This Row],[URL-not hyperlinked]])</f>
        <v>http://www.chictr.org.cn/showproj.aspx?proj=52037</v>
      </c>
      <c r="L46" s="126" t="s">
        <v>355</v>
      </c>
      <c r="M46" s="126" t="s">
        <v>121</v>
      </c>
      <c r="N46" s="126" t="s">
        <v>399</v>
      </c>
      <c r="O46" s="126" t="s">
        <v>375</v>
      </c>
      <c r="P46" s="121" t="s">
        <v>678</v>
      </c>
      <c r="Q46" s="121">
        <v>18</v>
      </c>
      <c r="R46" s="121">
        <v>50</v>
      </c>
      <c r="S46" s="121" t="s">
        <v>137</v>
      </c>
      <c r="T46" s="121" t="s">
        <v>679</v>
      </c>
      <c r="U46" s="127">
        <v>43927</v>
      </c>
      <c r="V46" s="121" t="s">
        <v>680</v>
      </c>
      <c r="W46" s="121" t="s">
        <v>424</v>
      </c>
      <c r="X46" s="121"/>
      <c r="Y46" s="127">
        <v>43976</v>
      </c>
      <c r="Z46" s="36"/>
    </row>
    <row r="47" spans="1:26" ht="67.5" x14ac:dyDescent="0.45">
      <c r="A47" s="131" t="s">
        <v>694</v>
      </c>
      <c r="B47" s="121" t="s">
        <v>33</v>
      </c>
      <c r="C47" s="121" t="s">
        <v>396</v>
      </c>
      <c r="D47" s="126" t="s">
        <v>695</v>
      </c>
      <c r="E47" s="121" t="s">
        <v>1252</v>
      </c>
      <c r="F47" s="121" t="s">
        <v>1387</v>
      </c>
      <c r="G47" s="127"/>
      <c r="H47" s="127"/>
      <c r="I47" s="127">
        <v>43935</v>
      </c>
      <c r="J47" s="121" t="s">
        <v>696</v>
      </c>
      <c r="K47" s="120" t="str">
        <f>HYPERLINK(Table14[[#This Row],[URL-not hyperlinked]])</f>
        <v>http://www.chictr.org.cn/showproj.aspx?proj=52353</v>
      </c>
      <c r="L47" s="126" t="s">
        <v>355</v>
      </c>
      <c r="M47" s="126" t="s">
        <v>121</v>
      </c>
      <c r="N47" s="126" t="s">
        <v>399</v>
      </c>
      <c r="O47" s="126" t="s">
        <v>697</v>
      </c>
      <c r="P47" s="121" t="s">
        <v>601</v>
      </c>
      <c r="Q47" s="121">
        <v>0</v>
      </c>
      <c r="R47" s="121">
        <v>100</v>
      </c>
      <c r="S47" s="121" t="s">
        <v>332</v>
      </c>
      <c r="T47" s="121" t="s">
        <v>698</v>
      </c>
      <c r="U47" s="127">
        <v>43983</v>
      </c>
      <c r="V47" s="121" t="s">
        <v>699</v>
      </c>
      <c r="W47" s="121" t="s">
        <v>122</v>
      </c>
      <c r="X47" s="121"/>
      <c r="Y47" s="127">
        <v>43976</v>
      </c>
      <c r="Z47" s="36"/>
    </row>
    <row r="48" spans="1:26" ht="65.650000000000006" x14ac:dyDescent="0.45">
      <c r="A48" s="131" t="s">
        <v>700</v>
      </c>
      <c r="B48" s="121" t="s">
        <v>323</v>
      </c>
      <c r="C48" s="121" t="s">
        <v>396</v>
      </c>
      <c r="D48" s="126" t="s">
        <v>701</v>
      </c>
      <c r="E48" s="121" t="s">
        <v>1253</v>
      </c>
      <c r="F48" s="121" t="s">
        <v>1388</v>
      </c>
      <c r="G48" s="127"/>
      <c r="H48" s="127"/>
      <c r="I48" s="127">
        <v>43937</v>
      </c>
      <c r="J48" s="121" t="s">
        <v>702</v>
      </c>
      <c r="K48" s="120" t="str">
        <f>HYPERLINK(Table14[[#This Row],[URL-not hyperlinked]])</f>
        <v>http://www.chictr.org.cn/showproj.aspx?proj=52365</v>
      </c>
      <c r="L48" s="126" t="s">
        <v>355</v>
      </c>
      <c r="M48" s="126" t="s">
        <v>121</v>
      </c>
      <c r="N48" s="126" t="s">
        <v>399</v>
      </c>
      <c r="O48" s="126" t="s">
        <v>113</v>
      </c>
      <c r="P48" s="121" t="s">
        <v>703</v>
      </c>
      <c r="Q48" s="121"/>
      <c r="R48" s="121"/>
      <c r="S48" s="121" t="s">
        <v>137</v>
      </c>
      <c r="T48" s="121" t="s">
        <v>704</v>
      </c>
      <c r="U48" s="127">
        <v>43936</v>
      </c>
      <c r="V48" s="121" t="s">
        <v>705</v>
      </c>
      <c r="W48" s="121" t="s">
        <v>424</v>
      </c>
      <c r="X48" s="121"/>
      <c r="Y48" s="127">
        <v>43976</v>
      </c>
      <c r="Z48" s="36"/>
    </row>
    <row r="49" spans="1:26" ht="65.650000000000006" x14ac:dyDescent="0.45">
      <c r="A49" s="131" t="s">
        <v>700</v>
      </c>
      <c r="B49" s="121" t="s">
        <v>323</v>
      </c>
      <c r="C49" s="121" t="s">
        <v>396</v>
      </c>
      <c r="D49" s="126" t="s">
        <v>701</v>
      </c>
      <c r="E49" s="121" t="s">
        <v>1253</v>
      </c>
      <c r="F49" s="121" t="s">
        <v>1388</v>
      </c>
      <c r="G49" s="127"/>
      <c r="H49" s="127"/>
      <c r="I49" s="127">
        <v>43937</v>
      </c>
      <c r="J49" s="121" t="s">
        <v>702</v>
      </c>
      <c r="K49" s="120" t="str">
        <f>HYPERLINK(Table14[[#This Row],[URL-not hyperlinked]])</f>
        <v>http://www.chictr.org.cn/showproj.aspx?proj=52365</v>
      </c>
      <c r="L49" s="126" t="s">
        <v>355</v>
      </c>
      <c r="M49" s="126" t="s">
        <v>121</v>
      </c>
      <c r="N49" s="126" t="s">
        <v>399</v>
      </c>
      <c r="O49" s="126" t="s">
        <v>113</v>
      </c>
      <c r="P49" s="121" t="s">
        <v>703</v>
      </c>
      <c r="Q49" s="121"/>
      <c r="R49" s="121"/>
      <c r="S49" s="121" t="s">
        <v>137</v>
      </c>
      <c r="T49" s="121" t="s">
        <v>704</v>
      </c>
      <c r="U49" s="127">
        <v>43936</v>
      </c>
      <c r="V49" s="121" t="s">
        <v>705</v>
      </c>
      <c r="W49" s="121" t="s">
        <v>424</v>
      </c>
      <c r="X49" s="121"/>
      <c r="Y49" s="127">
        <v>43976</v>
      </c>
      <c r="Z49" s="36"/>
    </row>
    <row r="50" spans="1:26" ht="65.650000000000006" x14ac:dyDescent="0.45">
      <c r="A50" s="131" t="s">
        <v>322</v>
      </c>
      <c r="B50" s="121" t="s">
        <v>323</v>
      </c>
      <c r="C50" s="121" t="s">
        <v>324</v>
      </c>
      <c r="D50" s="126" t="s">
        <v>325</v>
      </c>
      <c r="E50" s="121" t="s">
        <v>1254</v>
      </c>
      <c r="F50" s="121" t="s">
        <v>1389</v>
      </c>
      <c r="G50" s="127"/>
      <c r="H50" s="127"/>
      <c r="I50" s="127">
        <v>43927</v>
      </c>
      <c r="J50" s="120" t="s">
        <v>326</v>
      </c>
      <c r="K50" s="120" t="str">
        <f>HYPERLINK(Table14[[#This Row],[URL-not hyperlinked]])</f>
        <v>https://anzctr.org.au/ACTRN12620000449932.aspx</v>
      </c>
      <c r="L50" s="126" t="s">
        <v>327</v>
      </c>
      <c r="M50" s="126" t="s">
        <v>203</v>
      </c>
      <c r="N50" s="126" t="s">
        <v>130</v>
      </c>
      <c r="O50" s="126" t="s">
        <v>328</v>
      </c>
      <c r="P50" s="121" t="s">
        <v>329</v>
      </c>
      <c r="Q50" s="121" t="s">
        <v>330</v>
      </c>
      <c r="R50" s="121" t="s">
        <v>331</v>
      </c>
      <c r="S50" s="121" t="s">
        <v>332</v>
      </c>
      <c r="T50" s="121" t="s">
        <v>333</v>
      </c>
      <c r="U50" s="127">
        <v>44108</v>
      </c>
      <c r="V50" s="121">
        <v>200</v>
      </c>
      <c r="W50" s="121" t="s">
        <v>202</v>
      </c>
      <c r="X50" s="121"/>
      <c r="Y50" s="127">
        <v>43976</v>
      </c>
      <c r="Z50" s="36"/>
    </row>
    <row r="51" spans="1:26" ht="67.5" x14ac:dyDescent="0.45">
      <c r="A51" s="131" t="s">
        <v>597</v>
      </c>
      <c r="B51" s="121" t="s">
        <v>33</v>
      </c>
      <c r="C51" s="121" t="s">
        <v>598</v>
      </c>
      <c r="D51" s="126" t="s">
        <v>599</v>
      </c>
      <c r="E51" s="121" t="s">
        <v>1255</v>
      </c>
      <c r="F51" s="121" t="s">
        <v>1390</v>
      </c>
      <c r="G51" s="127"/>
      <c r="H51" s="127"/>
      <c r="I51" s="127">
        <v>43906</v>
      </c>
      <c r="J51" s="121" t="s">
        <v>600</v>
      </c>
      <c r="K51" s="120" t="str">
        <f>HYPERLINK(Table14[[#This Row],[URL-not hyperlinked]])</f>
        <v>http://www.chictr.org.cn/showproj.aspx?proj=51064</v>
      </c>
      <c r="L51" s="126" t="s">
        <v>355</v>
      </c>
      <c r="M51" s="126" t="s">
        <v>121</v>
      </c>
      <c r="N51" s="126" t="s">
        <v>399</v>
      </c>
      <c r="O51" s="126" t="s">
        <v>375</v>
      </c>
      <c r="P51" s="121" t="s">
        <v>601</v>
      </c>
      <c r="Q51" s="121">
        <v>0</v>
      </c>
      <c r="R51" s="121">
        <v>100</v>
      </c>
      <c r="S51" s="121" t="s">
        <v>332</v>
      </c>
      <c r="T51" s="121" t="s">
        <v>602</v>
      </c>
      <c r="U51" s="127">
        <v>43899</v>
      </c>
      <c r="V51" s="121" t="s">
        <v>548</v>
      </c>
      <c r="W51" s="121" t="s">
        <v>424</v>
      </c>
      <c r="X51" s="121"/>
      <c r="Y51" s="127">
        <v>43976</v>
      </c>
      <c r="Z51" s="36"/>
    </row>
    <row r="52" spans="1:26" ht="40.5" x14ac:dyDescent="0.45">
      <c r="A52" s="131" t="s">
        <v>591</v>
      </c>
      <c r="B52" s="121" t="s">
        <v>323</v>
      </c>
      <c r="C52" s="121" t="s">
        <v>396</v>
      </c>
      <c r="D52" s="126" t="s">
        <v>592</v>
      </c>
      <c r="E52" s="121" t="s">
        <v>1256</v>
      </c>
      <c r="F52" s="121" t="s">
        <v>1391</v>
      </c>
      <c r="G52" s="127"/>
      <c r="H52" s="127"/>
      <c r="I52" s="127">
        <v>43906</v>
      </c>
      <c r="J52" s="121" t="s">
        <v>593</v>
      </c>
      <c r="K52" s="120" t="str">
        <f>HYPERLINK(Table14[[#This Row],[URL-not hyperlinked]])</f>
        <v>http://www.chictr.org.cn/showproj.aspx?proj=49933</v>
      </c>
      <c r="L52" s="126" t="s">
        <v>355</v>
      </c>
      <c r="M52" s="126" t="s">
        <v>121</v>
      </c>
      <c r="N52" s="126" t="s">
        <v>399</v>
      </c>
      <c r="O52" s="126" t="s">
        <v>375</v>
      </c>
      <c r="P52" s="121" t="s">
        <v>594</v>
      </c>
      <c r="Q52" s="121"/>
      <c r="R52" s="121"/>
      <c r="S52" s="121" t="s">
        <v>137</v>
      </c>
      <c r="T52" s="121" t="s">
        <v>595</v>
      </c>
      <c r="U52" s="127">
        <v>43862</v>
      </c>
      <c r="V52" s="121" t="s">
        <v>596</v>
      </c>
      <c r="W52" s="121" t="s">
        <v>424</v>
      </c>
      <c r="X52" s="121"/>
      <c r="Y52" s="127">
        <v>43976</v>
      </c>
      <c r="Z52" s="36"/>
    </row>
    <row r="53" spans="1:26" ht="40.5" x14ac:dyDescent="0.45">
      <c r="A53" s="131" t="s">
        <v>591</v>
      </c>
      <c r="B53" s="121" t="s">
        <v>323</v>
      </c>
      <c r="C53" s="121" t="s">
        <v>396</v>
      </c>
      <c r="D53" s="126" t="s">
        <v>592</v>
      </c>
      <c r="E53" s="121" t="s">
        <v>1256</v>
      </c>
      <c r="F53" s="121" t="s">
        <v>1391</v>
      </c>
      <c r="G53" s="127"/>
      <c r="H53" s="127"/>
      <c r="I53" s="127">
        <v>43906</v>
      </c>
      <c r="J53" s="121" t="s">
        <v>593</v>
      </c>
      <c r="K53" s="120" t="str">
        <f>HYPERLINK(Table14[[#This Row],[URL-not hyperlinked]])</f>
        <v>http://www.chictr.org.cn/showproj.aspx?proj=49933</v>
      </c>
      <c r="L53" s="126" t="s">
        <v>355</v>
      </c>
      <c r="M53" s="126" t="s">
        <v>121</v>
      </c>
      <c r="N53" s="126" t="s">
        <v>399</v>
      </c>
      <c r="O53" s="126" t="s">
        <v>375</v>
      </c>
      <c r="P53" s="121" t="s">
        <v>594</v>
      </c>
      <c r="Q53" s="121"/>
      <c r="R53" s="121"/>
      <c r="S53" s="121" t="s">
        <v>137</v>
      </c>
      <c r="T53" s="121" t="s">
        <v>595</v>
      </c>
      <c r="U53" s="127">
        <v>43862</v>
      </c>
      <c r="V53" s="121" t="s">
        <v>596</v>
      </c>
      <c r="W53" s="121" t="s">
        <v>424</v>
      </c>
      <c r="X53" s="121"/>
      <c r="Y53" s="127">
        <v>43976</v>
      </c>
      <c r="Z53" s="36"/>
    </row>
    <row r="54" spans="1:26" ht="54" x14ac:dyDescent="0.45">
      <c r="A54" s="131" t="s">
        <v>431</v>
      </c>
      <c r="B54" s="121" t="s">
        <v>33</v>
      </c>
      <c r="C54" s="121" t="s">
        <v>396</v>
      </c>
      <c r="D54" s="126" t="s">
        <v>432</v>
      </c>
      <c r="E54" s="121" t="s">
        <v>1257</v>
      </c>
      <c r="F54" s="121" t="s">
        <v>1392</v>
      </c>
      <c r="G54" s="127"/>
      <c r="H54" s="127"/>
      <c r="I54" s="127">
        <v>43878</v>
      </c>
      <c r="J54" s="121" t="s">
        <v>433</v>
      </c>
      <c r="K54" s="120" t="str">
        <f>HYPERLINK(Table14[[#This Row],[URL-not hyperlinked]])</f>
        <v>http://www.chictr.org.cn/showproj.aspx?proj=49630</v>
      </c>
      <c r="L54" s="126" t="s">
        <v>355</v>
      </c>
      <c r="M54" s="126" t="s">
        <v>121</v>
      </c>
      <c r="N54" s="126" t="s">
        <v>399</v>
      </c>
      <c r="O54" s="126" t="s">
        <v>375</v>
      </c>
      <c r="P54" s="121" t="s">
        <v>434</v>
      </c>
      <c r="Q54" s="121">
        <v>0</v>
      </c>
      <c r="R54" s="121">
        <v>79</v>
      </c>
      <c r="S54" s="121" t="s">
        <v>332</v>
      </c>
      <c r="T54" s="121" t="s">
        <v>435</v>
      </c>
      <c r="U54" s="127">
        <v>43878</v>
      </c>
      <c r="V54" s="121" t="s">
        <v>436</v>
      </c>
      <c r="W54" s="121" t="s">
        <v>424</v>
      </c>
      <c r="X54" s="121"/>
      <c r="Y54" s="127">
        <v>43976</v>
      </c>
      <c r="Z54" s="36"/>
    </row>
    <row r="55" spans="1:26" ht="54" x14ac:dyDescent="0.45">
      <c r="A55" s="131" t="s">
        <v>733</v>
      </c>
      <c r="B55" s="121" t="s">
        <v>33</v>
      </c>
      <c r="C55" s="121" t="s">
        <v>734</v>
      </c>
      <c r="D55" s="126" t="s">
        <v>735</v>
      </c>
      <c r="E55" s="121" t="s">
        <v>1258</v>
      </c>
      <c r="F55" s="121" t="s">
        <v>1393</v>
      </c>
      <c r="G55" s="127"/>
      <c r="H55" s="127"/>
      <c r="I55" s="127">
        <v>44109</v>
      </c>
      <c r="J55" s="121" t="s">
        <v>736</v>
      </c>
      <c r="K55" s="120" t="str">
        <f>HYPERLINK(Table14[[#This Row],[URL-not hyperlinked]])</f>
        <v>http://www.chictr.org.cn/showproj.aspx?proj=53228</v>
      </c>
      <c r="L55" s="126" t="s">
        <v>355</v>
      </c>
      <c r="M55" s="126" t="s">
        <v>121</v>
      </c>
      <c r="N55" s="126" t="s">
        <v>399</v>
      </c>
      <c r="O55" s="126" t="s">
        <v>383</v>
      </c>
      <c r="P55" s="121" t="s">
        <v>737</v>
      </c>
      <c r="Q55" s="121">
        <v>2</v>
      </c>
      <c r="R55" s="121">
        <v>80</v>
      </c>
      <c r="S55" s="121" t="s">
        <v>332</v>
      </c>
      <c r="T55" s="121" t="s">
        <v>738</v>
      </c>
      <c r="U55" s="127">
        <v>43859</v>
      </c>
      <c r="V55" s="121" t="s">
        <v>739</v>
      </c>
      <c r="W55" s="121">
        <v>0</v>
      </c>
      <c r="X55" s="121"/>
      <c r="Y55" s="127">
        <v>43976</v>
      </c>
      <c r="Z55" s="36"/>
    </row>
    <row r="56" spans="1:26" ht="94.5" x14ac:dyDescent="0.45">
      <c r="A56" s="131" t="s">
        <v>522</v>
      </c>
      <c r="B56" s="121" t="s">
        <v>33</v>
      </c>
      <c r="C56" s="121" t="s">
        <v>523</v>
      </c>
      <c r="D56" s="126" t="s">
        <v>524</v>
      </c>
      <c r="E56" s="121" t="s">
        <v>1259</v>
      </c>
      <c r="F56" s="121" t="s">
        <v>1394</v>
      </c>
      <c r="G56" s="127"/>
      <c r="H56" s="127"/>
      <c r="I56" s="127">
        <v>44077</v>
      </c>
      <c r="J56" s="121" t="s">
        <v>525</v>
      </c>
      <c r="K56" s="120" t="str">
        <f>HYPERLINK(Table14[[#This Row],[URL-not hyperlinked]])</f>
        <v>http://www.chictr.org.cn/showproj.aspx?proj=50763</v>
      </c>
      <c r="L56" s="126" t="s">
        <v>355</v>
      </c>
      <c r="M56" s="126" t="s">
        <v>121</v>
      </c>
      <c r="N56" s="126" t="s">
        <v>365</v>
      </c>
      <c r="O56" s="126" t="s">
        <v>366</v>
      </c>
      <c r="P56" s="121" t="s">
        <v>526</v>
      </c>
      <c r="Q56" s="121">
        <v>2</v>
      </c>
      <c r="R56" s="121">
        <v>65</v>
      </c>
      <c r="S56" s="121" t="s">
        <v>332</v>
      </c>
      <c r="T56" s="121" t="s">
        <v>527</v>
      </c>
      <c r="U56" s="127">
        <v>43906</v>
      </c>
      <c r="V56" s="121" t="s">
        <v>528</v>
      </c>
      <c r="W56" s="121">
        <v>0</v>
      </c>
      <c r="X56" s="121"/>
      <c r="Y56" s="127">
        <v>43976</v>
      </c>
      <c r="Z56" s="36"/>
    </row>
    <row r="57" spans="1:26" ht="196.9" x14ac:dyDescent="0.45">
      <c r="A57" s="131" t="s">
        <v>1156</v>
      </c>
      <c r="B57" s="121" t="s">
        <v>33</v>
      </c>
      <c r="C57" s="121" t="s">
        <v>1157</v>
      </c>
      <c r="D57" s="126" t="s">
        <v>1158</v>
      </c>
      <c r="E57" s="121" t="s">
        <v>1260</v>
      </c>
      <c r="F57" s="121" t="s">
        <v>1395</v>
      </c>
      <c r="G57" s="127"/>
      <c r="H57" s="127"/>
      <c r="I57" s="127">
        <v>43929</v>
      </c>
      <c r="J57" s="120" t="s">
        <v>1159</v>
      </c>
      <c r="K57" s="120" t="str">
        <f>HYPERLINK(Table14[[#This Row],[URL-not hyperlinked]])</f>
        <v>http://www.ensaiosclinicos.gov.br/rg/RBR-3cbs3w/</v>
      </c>
      <c r="L57" s="126" t="s">
        <v>1160</v>
      </c>
      <c r="M57" s="126" t="s">
        <v>1213</v>
      </c>
      <c r="N57" s="126" t="s">
        <v>1162</v>
      </c>
      <c r="O57" s="126" t="s">
        <v>1163</v>
      </c>
      <c r="P57" s="121" t="s">
        <v>1164</v>
      </c>
      <c r="Q57" s="121">
        <v>18</v>
      </c>
      <c r="R57" s="121">
        <v>0</v>
      </c>
      <c r="S57" s="121" t="s">
        <v>332</v>
      </c>
      <c r="T57" s="121" t="s">
        <v>1165</v>
      </c>
      <c r="U57" s="127">
        <v>44108</v>
      </c>
      <c r="V57" s="121">
        <v>1300</v>
      </c>
      <c r="W57" s="121">
        <v>3</v>
      </c>
      <c r="X57" s="121"/>
      <c r="Y57" s="127">
        <v>43976</v>
      </c>
      <c r="Z57" s="36"/>
    </row>
    <row r="58" spans="1:26" ht="27" x14ac:dyDescent="0.45">
      <c r="A58" s="131" t="s">
        <v>572</v>
      </c>
      <c r="B58" s="121" t="s">
        <v>33</v>
      </c>
      <c r="C58" s="121" t="s">
        <v>573</v>
      </c>
      <c r="D58" s="126" t="s">
        <v>574</v>
      </c>
      <c r="E58" s="121" t="s">
        <v>1261</v>
      </c>
      <c r="F58" s="121" t="s">
        <v>1356</v>
      </c>
      <c r="G58" s="127"/>
      <c r="H58" s="127"/>
      <c r="I58" s="127">
        <v>43905</v>
      </c>
      <c r="J58" s="121" t="s">
        <v>575</v>
      </c>
      <c r="K58" s="120" t="str">
        <f>HYPERLINK(Table14[[#This Row],[URL-not hyperlinked]])</f>
        <v>http://www.chictr.org.cn/showproj.aspx?proj=51037</v>
      </c>
      <c r="L58" s="126" t="s">
        <v>355</v>
      </c>
      <c r="M58" s="126" t="s">
        <v>121</v>
      </c>
      <c r="N58" s="126" t="s">
        <v>399</v>
      </c>
      <c r="O58" s="126" t="s">
        <v>375</v>
      </c>
      <c r="P58" s="121" t="s">
        <v>576</v>
      </c>
      <c r="Q58" s="121">
        <v>0</v>
      </c>
      <c r="R58" s="121">
        <v>86</v>
      </c>
      <c r="S58" s="121" t="s">
        <v>332</v>
      </c>
      <c r="T58" s="121" t="s">
        <v>577</v>
      </c>
      <c r="U58" s="127">
        <v>43861</v>
      </c>
      <c r="V58" s="121" t="s">
        <v>578</v>
      </c>
      <c r="W58" s="121" t="s">
        <v>122</v>
      </c>
      <c r="X58" s="121"/>
      <c r="Y58" s="127">
        <v>43976</v>
      </c>
      <c r="Z58" s="36"/>
    </row>
    <row r="59" spans="1:26" ht="54" x14ac:dyDescent="0.45">
      <c r="A59" s="131" t="s">
        <v>417</v>
      </c>
      <c r="B59" s="121" t="s">
        <v>33</v>
      </c>
      <c r="C59" s="121" t="s">
        <v>418</v>
      </c>
      <c r="D59" s="126" t="s">
        <v>419</v>
      </c>
      <c r="E59" s="121" t="s">
        <v>1262</v>
      </c>
      <c r="F59" s="121" t="s">
        <v>1372</v>
      </c>
      <c r="G59" s="127"/>
      <c r="H59" s="127"/>
      <c r="I59" s="127">
        <v>43876</v>
      </c>
      <c r="J59" s="121" t="s">
        <v>420</v>
      </c>
      <c r="K59" s="120" t="str">
        <f>HYPERLINK(Table14[[#This Row],[URL-not hyperlinked]])</f>
        <v>http://www.chictr.org.cn/showproj.aspx?proj=49520</v>
      </c>
      <c r="L59" s="126" t="s">
        <v>355</v>
      </c>
      <c r="M59" s="126" t="s">
        <v>121</v>
      </c>
      <c r="N59" s="126" t="s">
        <v>399</v>
      </c>
      <c r="O59" s="126" t="s">
        <v>375</v>
      </c>
      <c r="P59" s="121" t="s">
        <v>421</v>
      </c>
      <c r="Q59" s="121">
        <v>0</v>
      </c>
      <c r="R59" s="121">
        <v>90</v>
      </c>
      <c r="S59" s="121" t="s">
        <v>332</v>
      </c>
      <c r="T59" s="121" t="s">
        <v>422</v>
      </c>
      <c r="U59" s="127">
        <v>43876</v>
      </c>
      <c r="V59" s="121" t="s">
        <v>423</v>
      </c>
      <c r="W59" s="121" t="s">
        <v>424</v>
      </c>
      <c r="X59" s="121"/>
      <c r="Y59" s="127">
        <v>43976</v>
      </c>
      <c r="Z59" s="36"/>
    </row>
    <row r="60" spans="1:26" ht="40.5" x14ac:dyDescent="0.45">
      <c r="A60" s="131" t="s">
        <v>395</v>
      </c>
      <c r="B60" s="121" t="s">
        <v>33</v>
      </c>
      <c r="C60" s="121" t="s">
        <v>396</v>
      </c>
      <c r="D60" s="126" t="s">
        <v>397</v>
      </c>
      <c r="E60" s="121" t="s">
        <v>1263</v>
      </c>
      <c r="F60" s="121" t="s">
        <v>1396</v>
      </c>
      <c r="G60" s="127"/>
      <c r="H60" s="127"/>
      <c r="I60" s="127">
        <v>43875</v>
      </c>
      <c r="J60" s="121" t="s">
        <v>398</v>
      </c>
      <c r="K60" s="120" t="str">
        <f>HYPERLINK(Table14[[#This Row],[URL-not hyperlinked]])</f>
        <v>http://www.chictr.org.cn/showproj.aspx?proj=49492</v>
      </c>
      <c r="L60" s="126" t="s">
        <v>355</v>
      </c>
      <c r="M60" s="126" t="s">
        <v>121</v>
      </c>
      <c r="N60" s="126" t="s">
        <v>399</v>
      </c>
      <c r="O60" s="126" t="s">
        <v>375</v>
      </c>
      <c r="P60" s="121" t="s">
        <v>400</v>
      </c>
      <c r="Q60" s="121">
        <v>1</v>
      </c>
      <c r="R60" s="121">
        <v>90</v>
      </c>
      <c r="S60" s="121"/>
      <c r="T60" s="121" t="s">
        <v>401</v>
      </c>
      <c r="U60" s="127">
        <v>43862</v>
      </c>
      <c r="V60" s="121" t="s">
        <v>402</v>
      </c>
      <c r="W60" s="121" t="s">
        <v>122</v>
      </c>
      <c r="X60" s="121"/>
      <c r="Y60" s="127">
        <v>43976</v>
      </c>
      <c r="Z60" s="36"/>
    </row>
    <row r="61" spans="1:26" ht="40.5" x14ac:dyDescent="0.45">
      <c r="A61" s="131" t="s">
        <v>437</v>
      </c>
      <c r="B61" s="121" t="s">
        <v>33</v>
      </c>
      <c r="C61" s="121" t="s">
        <v>438</v>
      </c>
      <c r="D61" s="126" t="s">
        <v>439</v>
      </c>
      <c r="E61" s="121" t="s">
        <v>1264</v>
      </c>
      <c r="F61" s="121" t="s">
        <v>1372</v>
      </c>
      <c r="G61" s="127"/>
      <c r="H61" s="127"/>
      <c r="I61" s="127">
        <v>43878</v>
      </c>
      <c r="J61" s="121" t="s">
        <v>440</v>
      </c>
      <c r="K61" s="120" t="str">
        <f>HYPERLINK(Table14[[#This Row],[URL-not hyperlinked]])</f>
        <v>http://www.chictr.org.cn/showproj.aspx?proj=49636</v>
      </c>
      <c r="L61" s="126" t="s">
        <v>355</v>
      </c>
      <c r="M61" s="126" t="s">
        <v>121</v>
      </c>
      <c r="N61" s="126" t="s">
        <v>399</v>
      </c>
      <c r="O61" s="126" t="s">
        <v>383</v>
      </c>
      <c r="P61" s="121" t="s">
        <v>441</v>
      </c>
      <c r="Q61" s="121">
        <v>0</v>
      </c>
      <c r="R61" s="121">
        <v>1</v>
      </c>
      <c r="S61" s="121" t="s">
        <v>137</v>
      </c>
      <c r="T61" s="121" t="s">
        <v>442</v>
      </c>
      <c r="U61" s="127">
        <v>43855</v>
      </c>
      <c r="V61" s="121" t="s">
        <v>443</v>
      </c>
      <c r="W61" s="121" t="s">
        <v>122</v>
      </c>
      <c r="X61" s="121"/>
      <c r="Y61" s="127">
        <v>43976</v>
      </c>
      <c r="Z61" s="36"/>
    </row>
    <row r="62" spans="1:26" ht="40.5" x14ac:dyDescent="0.45">
      <c r="A62" s="131" t="s">
        <v>437</v>
      </c>
      <c r="B62" s="121" t="s">
        <v>33</v>
      </c>
      <c r="C62" s="121" t="s">
        <v>438</v>
      </c>
      <c r="D62" s="126" t="s">
        <v>439</v>
      </c>
      <c r="E62" s="121" t="s">
        <v>1264</v>
      </c>
      <c r="F62" s="121" t="s">
        <v>1372</v>
      </c>
      <c r="G62" s="127"/>
      <c r="H62" s="127"/>
      <c r="I62" s="127">
        <v>43878</v>
      </c>
      <c r="J62" s="121" t="s">
        <v>440</v>
      </c>
      <c r="K62" s="120" t="str">
        <f>HYPERLINK(Table14[[#This Row],[URL-not hyperlinked]])</f>
        <v>http://www.chictr.org.cn/showproj.aspx?proj=49636</v>
      </c>
      <c r="L62" s="126" t="s">
        <v>355</v>
      </c>
      <c r="M62" s="126" t="s">
        <v>121</v>
      </c>
      <c r="N62" s="126" t="s">
        <v>399</v>
      </c>
      <c r="O62" s="126" t="s">
        <v>383</v>
      </c>
      <c r="P62" s="121" t="s">
        <v>441</v>
      </c>
      <c r="Q62" s="121">
        <v>0</v>
      </c>
      <c r="R62" s="121">
        <v>1</v>
      </c>
      <c r="S62" s="121" t="s">
        <v>137</v>
      </c>
      <c r="T62" s="121" t="s">
        <v>442</v>
      </c>
      <c r="U62" s="127">
        <v>43855</v>
      </c>
      <c r="V62" s="121" t="s">
        <v>443</v>
      </c>
      <c r="W62" s="121" t="s">
        <v>122</v>
      </c>
      <c r="X62" s="121"/>
      <c r="Y62" s="127">
        <v>43976</v>
      </c>
      <c r="Z62" s="36"/>
    </row>
    <row r="63" spans="1:26" ht="81" x14ac:dyDescent="0.45">
      <c r="A63" s="131" t="s">
        <v>643</v>
      </c>
      <c r="B63" s="121" t="s">
        <v>33</v>
      </c>
      <c r="C63" s="121" t="s">
        <v>396</v>
      </c>
      <c r="D63" s="126" t="s">
        <v>644</v>
      </c>
      <c r="E63" s="121" t="s">
        <v>1265</v>
      </c>
      <c r="F63" s="121" t="s">
        <v>1397</v>
      </c>
      <c r="G63" s="127"/>
      <c r="H63" s="127"/>
      <c r="I63" s="127">
        <v>43915</v>
      </c>
      <c r="J63" s="121" t="s">
        <v>645</v>
      </c>
      <c r="K63" s="120" t="str">
        <f>HYPERLINK(Table14[[#This Row],[URL-not hyperlinked]])</f>
        <v>http://www.chictr.org.cn/showproj.aspx?proj=51473</v>
      </c>
      <c r="L63" s="126" t="s">
        <v>355</v>
      </c>
      <c r="M63" s="126" t="s">
        <v>121</v>
      </c>
      <c r="N63" s="126" t="s">
        <v>399</v>
      </c>
      <c r="O63" s="126" t="s">
        <v>357</v>
      </c>
      <c r="P63" s="121" t="s">
        <v>646</v>
      </c>
      <c r="Q63" s="121">
        <v>0</v>
      </c>
      <c r="R63" s="121">
        <v>100</v>
      </c>
      <c r="S63" s="121" t="s">
        <v>332</v>
      </c>
      <c r="T63" s="121" t="s">
        <v>647</v>
      </c>
      <c r="U63" s="127">
        <v>43916</v>
      </c>
      <c r="V63" s="121" t="s">
        <v>423</v>
      </c>
      <c r="W63" s="121" t="s">
        <v>424</v>
      </c>
      <c r="X63" s="121"/>
      <c r="Y63" s="127">
        <v>43976</v>
      </c>
      <c r="Z63" s="36"/>
    </row>
    <row r="64" spans="1:26" ht="54" x14ac:dyDescent="0.45">
      <c r="A64" s="131" t="s">
        <v>553</v>
      </c>
      <c r="B64" s="121" t="s">
        <v>33</v>
      </c>
      <c r="C64" s="121" t="s">
        <v>554</v>
      </c>
      <c r="D64" s="126" t="s">
        <v>555</v>
      </c>
      <c r="E64" s="121" t="s">
        <v>1266</v>
      </c>
      <c r="F64" s="121" t="s">
        <v>1398</v>
      </c>
      <c r="G64" s="127"/>
      <c r="H64" s="127"/>
      <c r="I64" s="127">
        <v>43904</v>
      </c>
      <c r="J64" s="121" t="s">
        <v>556</v>
      </c>
      <c r="K64" s="120" t="str">
        <f>HYPERLINK(Table14[[#This Row],[URL-not hyperlinked]])</f>
        <v>http://www.chictr.org.cn/showproj.aspx?proj=50961</v>
      </c>
      <c r="L64" s="126" t="s">
        <v>355</v>
      </c>
      <c r="M64" s="126" t="s">
        <v>121</v>
      </c>
      <c r="N64" s="126" t="s">
        <v>374</v>
      </c>
      <c r="O64" s="126" t="s">
        <v>375</v>
      </c>
      <c r="P64" s="121" t="s">
        <v>557</v>
      </c>
      <c r="Q64" s="121">
        <v>0</v>
      </c>
      <c r="R64" s="121">
        <v>100</v>
      </c>
      <c r="S64" s="121" t="s">
        <v>332</v>
      </c>
      <c r="T64" s="121" t="s">
        <v>558</v>
      </c>
      <c r="U64" s="127">
        <v>43891</v>
      </c>
      <c r="V64" s="121" t="s">
        <v>559</v>
      </c>
      <c r="W64" s="121">
        <v>0</v>
      </c>
      <c r="X64" s="121"/>
      <c r="Y64" s="127">
        <v>43976</v>
      </c>
      <c r="Z64" s="36"/>
    </row>
    <row r="65" spans="1:26" ht="54" x14ac:dyDescent="0.45">
      <c r="A65" s="131" t="s">
        <v>444</v>
      </c>
      <c r="B65" s="121" t="s">
        <v>33</v>
      </c>
      <c r="C65" s="121" t="s">
        <v>396</v>
      </c>
      <c r="D65" s="126" t="s">
        <v>445</v>
      </c>
      <c r="E65" s="121" t="s">
        <v>1267</v>
      </c>
      <c r="F65" s="121" t="s">
        <v>1399</v>
      </c>
      <c r="G65" s="127"/>
      <c r="H65" s="127"/>
      <c r="I65" s="127">
        <v>43882</v>
      </c>
      <c r="J65" s="121" t="s">
        <v>446</v>
      </c>
      <c r="K65" s="120" t="str">
        <f>HYPERLINK(Table14[[#This Row],[URL-not hyperlinked]])</f>
        <v>http://www.chictr.org.cn/showproj.aspx?proj=49816</v>
      </c>
      <c r="L65" s="126" t="s">
        <v>355</v>
      </c>
      <c r="M65" s="126" t="s">
        <v>121</v>
      </c>
      <c r="N65" s="126" t="s">
        <v>399</v>
      </c>
      <c r="O65" s="126" t="s">
        <v>375</v>
      </c>
      <c r="P65" s="121" t="s">
        <v>447</v>
      </c>
      <c r="Q65" s="121">
        <v>1</v>
      </c>
      <c r="R65" s="121">
        <v>90</v>
      </c>
      <c r="S65" s="121" t="s">
        <v>137</v>
      </c>
      <c r="T65" s="121" t="s">
        <v>448</v>
      </c>
      <c r="U65" s="127">
        <v>43871</v>
      </c>
      <c r="V65" s="121" t="s">
        <v>449</v>
      </c>
      <c r="W65" s="121">
        <v>0</v>
      </c>
      <c r="X65" s="121"/>
      <c r="Y65" s="127">
        <v>43976</v>
      </c>
      <c r="Z65" s="36"/>
    </row>
    <row r="66" spans="1:26" ht="54" x14ac:dyDescent="0.45">
      <c r="A66" s="131" t="s">
        <v>603</v>
      </c>
      <c r="B66" s="121" t="s">
        <v>33</v>
      </c>
      <c r="C66" s="121" t="s">
        <v>604</v>
      </c>
      <c r="D66" s="126" t="s">
        <v>605</v>
      </c>
      <c r="E66" s="121" t="s">
        <v>1269</v>
      </c>
      <c r="F66" s="121" t="s">
        <v>1400</v>
      </c>
      <c r="G66" s="127"/>
      <c r="H66" s="127"/>
      <c r="I66" s="127">
        <v>43907</v>
      </c>
      <c r="J66" s="121" t="s">
        <v>606</v>
      </c>
      <c r="K66" s="120" t="str">
        <f>HYPERLINK(Table14[[#This Row],[URL-not hyperlinked]])</f>
        <v>http://www.chictr.org.cn/showproj.aspx?proj=51139</v>
      </c>
      <c r="L66" s="126" t="s">
        <v>355</v>
      </c>
      <c r="M66" s="126" t="s">
        <v>121</v>
      </c>
      <c r="N66" s="126" t="s">
        <v>365</v>
      </c>
      <c r="O66" s="126" t="s">
        <v>366</v>
      </c>
      <c r="P66" s="121" t="s">
        <v>607</v>
      </c>
      <c r="Q66" s="121">
        <v>0</v>
      </c>
      <c r="R66" s="121" t="s">
        <v>608</v>
      </c>
      <c r="S66" s="121" t="s">
        <v>137</v>
      </c>
      <c r="T66" s="121" t="s">
        <v>609</v>
      </c>
      <c r="U66" s="127">
        <v>43876</v>
      </c>
      <c r="V66" s="121" t="s">
        <v>610</v>
      </c>
      <c r="W66" s="121">
        <v>0</v>
      </c>
      <c r="X66" s="121"/>
      <c r="Y66" s="127">
        <v>43976</v>
      </c>
      <c r="Z66" s="36"/>
    </row>
    <row r="67" spans="1:26" ht="108" x14ac:dyDescent="0.45">
      <c r="A67" s="131" t="s">
        <v>403</v>
      </c>
      <c r="B67" s="121" t="s">
        <v>33</v>
      </c>
      <c r="C67" s="121" t="s">
        <v>404</v>
      </c>
      <c r="D67" s="126" t="s">
        <v>405</v>
      </c>
      <c r="E67" s="121" t="s">
        <v>1270</v>
      </c>
      <c r="F67" s="121" t="s">
        <v>1401</v>
      </c>
      <c r="G67" s="127"/>
      <c r="H67" s="127"/>
      <c r="I67" s="127">
        <v>43875</v>
      </c>
      <c r="J67" s="121" t="s">
        <v>406</v>
      </c>
      <c r="K67" s="120" t="str">
        <f>HYPERLINK(Table14[[#This Row],[URL-not hyperlinked]])</f>
        <v>http://www.chictr.org.cn/showproj.aspx?proj=49306</v>
      </c>
      <c r="L67" s="126" t="s">
        <v>355</v>
      </c>
      <c r="M67" s="126" t="s">
        <v>121</v>
      </c>
      <c r="N67" s="126" t="s">
        <v>356</v>
      </c>
      <c r="O67" s="126" t="s">
        <v>391</v>
      </c>
      <c r="P67" s="121" t="s">
        <v>407</v>
      </c>
      <c r="Q67" s="121">
        <v>3</v>
      </c>
      <c r="R67" s="121">
        <v>85</v>
      </c>
      <c r="S67" s="121" t="s">
        <v>332</v>
      </c>
      <c r="T67" s="121" t="s">
        <v>408</v>
      </c>
      <c r="U67" s="127">
        <v>43875</v>
      </c>
      <c r="V67" s="121" t="s">
        <v>409</v>
      </c>
      <c r="W67" s="121" t="s">
        <v>122</v>
      </c>
      <c r="X67" s="121"/>
      <c r="Y67" s="127">
        <v>43976</v>
      </c>
      <c r="Z67" s="36"/>
    </row>
    <row r="68" spans="1:26" ht="81" x14ac:dyDescent="0.45">
      <c r="A68" s="131" t="s">
        <v>713</v>
      </c>
      <c r="B68" s="121" t="s">
        <v>33</v>
      </c>
      <c r="C68" s="121" t="s">
        <v>714</v>
      </c>
      <c r="D68" s="126" t="s">
        <v>715</v>
      </c>
      <c r="E68" s="121" t="s">
        <v>1271</v>
      </c>
      <c r="F68" s="121" t="s">
        <v>1402</v>
      </c>
      <c r="G68" s="127"/>
      <c r="H68" s="127"/>
      <c r="I68" s="127">
        <v>43948</v>
      </c>
      <c r="J68" s="121" t="s">
        <v>716</v>
      </c>
      <c r="K68" s="120" t="str">
        <f>HYPERLINK(Table14[[#This Row],[URL-not hyperlinked]])</f>
        <v>http://www.chictr.org.cn/showproj.aspx?proj=52988</v>
      </c>
      <c r="L68" s="126" t="s">
        <v>355</v>
      </c>
      <c r="M68" s="126" t="s">
        <v>121</v>
      </c>
      <c r="N68" s="126" t="s">
        <v>399</v>
      </c>
      <c r="O68" s="126" t="s">
        <v>391</v>
      </c>
      <c r="P68" s="121" t="s">
        <v>717</v>
      </c>
      <c r="Q68" s="121">
        <v>0</v>
      </c>
      <c r="R68" s="121">
        <v>100</v>
      </c>
      <c r="S68" s="121" t="s">
        <v>332</v>
      </c>
      <c r="T68" s="121" t="s">
        <v>718</v>
      </c>
      <c r="U68" s="127">
        <v>43966</v>
      </c>
      <c r="V68" s="121" t="s">
        <v>719</v>
      </c>
      <c r="W68" s="121" t="s">
        <v>122</v>
      </c>
      <c r="X68" s="121"/>
      <c r="Y68" s="127">
        <v>43976</v>
      </c>
      <c r="Z68" s="36"/>
    </row>
    <row r="69" spans="1:26" ht="94.5" x14ac:dyDescent="0.45">
      <c r="A69" s="131" t="s">
        <v>720</v>
      </c>
      <c r="B69" s="121" t="s">
        <v>33</v>
      </c>
      <c r="C69" s="121" t="s">
        <v>721</v>
      </c>
      <c r="D69" s="126" t="s">
        <v>722</v>
      </c>
      <c r="E69" s="121" t="s">
        <v>1272</v>
      </c>
      <c r="F69" s="121" t="s">
        <v>1403</v>
      </c>
      <c r="G69" s="127"/>
      <c r="H69" s="127"/>
      <c r="I69" s="127">
        <v>43950</v>
      </c>
      <c r="J69" s="121" t="s">
        <v>723</v>
      </c>
      <c r="K69" s="120" t="str">
        <f>HYPERLINK(Table14[[#This Row],[URL-not hyperlinked]])</f>
        <v>http://www.chictr.org.cn/showproj.aspx?proj=53003</v>
      </c>
      <c r="L69" s="126" t="s">
        <v>355</v>
      </c>
      <c r="M69" s="126" t="s">
        <v>121</v>
      </c>
      <c r="N69" s="126" t="s">
        <v>365</v>
      </c>
      <c r="O69" s="126" t="s">
        <v>366</v>
      </c>
      <c r="P69" s="121" t="s">
        <v>724</v>
      </c>
      <c r="Q69" s="121">
        <v>3</v>
      </c>
      <c r="R69" s="121"/>
      <c r="S69" s="121" t="s">
        <v>137</v>
      </c>
      <c r="T69" s="121" t="s">
        <v>725</v>
      </c>
      <c r="U69" s="127">
        <v>43950</v>
      </c>
      <c r="V69" s="121" t="s">
        <v>726</v>
      </c>
      <c r="W69" s="128">
        <v>43832</v>
      </c>
      <c r="X69" s="121"/>
      <c r="Y69" s="127">
        <v>43976</v>
      </c>
      <c r="Z69" s="36"/>
    </row>
    <row r="70" spans="1:26" ht="54" x14ac:dyDescent="0.45">
      <c r="A70" s="131" t="s">
        <v>361</v>
      </c>
      <c r="B70" s="121" t="s">
        <v>33</v>
      </c>
      <c r="C70" s="121" t="s">
        <v>362</v>
      </c>
      <c r="D70" s="126" t="s">
        <v>363</v>
      </c>
      <c r="E70" s="121" t="s">
        <v>1273</v>
      </c>
      <c r="F70" s="121" t="s">
        <v>1404</v>
      </c>
      <c r="G70" s="127"/>
      <c r="H70" s="127"/>
      <c r="I70" s="127">
        <v>44014</v>
      </c>
      <c r="J70" s="121" t="s">
        <v>364</v>
      </c>
      <c r="K70" s="120" t="str">
        <f>HYPERLINK(Table14[[#This Row],[URL-not hyperlinked]])</f>
        <v>http://www.chictr.org.cn/showproj.aspx?proj=49146</v>
      </c>
      <c r="L70" s="126" t="s">
        <v>355</v>
      </c>
      <c r="M70" s="126" t="s">
        <v>121</v>
      </c>
      <c r="N70" s="126" t="s">
        <v>365</v>
      </c>
      <c r="O70" s="126" t="s">
        <v>366</v>
      </c>
      <c r="P70" s="121" t="s">
        <v>367</v>
      </c>
      <c r="Q70" s="121">
        <v>1</v>
      </c>
      <c r="R70" s="121">
        <v>99</v>
      </c>
      <c r="S70" s="121" t="s">
        <v>137</v>
      </c>
      <c r="T70" s="121" t="s">
        <v>368</v>
      </c>
      <c r="U70" s="127">
        <v>43855</v>
      </c>
      <c r="V70" s="121" t="s">
        <v>369</v>
      </c>
      <c r="W70" s="121">
        <v>0</v>
      </c>
      <c r="X70" s="121"/>
      <c r="Y70" s="127">
        <v>43976</v>
      </c>
      <c r="Z70" s="36"/>
    </row>
    <row r="71" spans="1:26" ht="144.4" x14ac:dyDescent="0.45">
      <c r="A71" s="131" t="s">
        <v>529</v>
      </c>
      <c r="B71" s="121" t="s">
        <v>33</v>
      </c>
      <c r="C71" s="121" t="s">
        <v>530</v>
      </c>
      <c r="D71" s="126" t="s">
        <v>531</v>
      </c>
      <c r="E71" s="121" t="s">
        <v>1274</v>
      </c>
      <c r="F71" s="121" t="s">
        <v>1405</v>
      </c>
      <c r="G71" s="127"/>
      <c r="H71" s="127"/>
      <c r="I71" s="127">
        <v>44077</v>
      </c>
      <c r="J71" s="121" t="s">
        <v>532</v>
      </c>
      <c r="K71" s="120" t="str">
        <f>HYPERLINK(Table14[[#This Row],[URL-not hyperlinked]])</f>
        <v>http://www.chictr.org.cn/showproj.aspx?proj=50572</v>
      </c>
      <c r="L71" s="126" t="s">
        <v>355</v>
      </c>
      <c r="M71" s="126" t="s">
        <v>121</v>
      </c>
      <c r="N71" s="126" t="s">
        <v>533</v>
      </c>
      <c r="O71" s="126" t="s">
        <v>383</v>
      </c>
      <c r="P71" s="121" t="s">
        <v>534</v>
      </c>
      <c r="Q71" s="121">
        <v>0</v>
      </c>
      <c r="R71" s="121">
        <v>18</v>
      </c>
      <c r="S71" s="121" t="s">
        <v>332</v>
      </c>
      <c r="T71" s="121" t="s">
        <v>535</v>
      </c>
      <c r="U71" s="127">
        <v>43862</v>
      </c>
      <c r="V71" s="121" t="s">
        <v>536</v>
      </c>
      <c r="W71" s="121">
        <v>0</v>
      </c>
      <c r="X71" s="121"/>
      <c r="Y71" s="127">
        <v>43976</v>
      </c>
      <c r="Z71" s="36"/>
    </row>
    <row r="72" spans="1:26" ht="54" x14ac:dyDescent="0.45">
      <c r="A72" s="131" t="s">
        <v>706</v>
      </c>
      <c r="B72" s="121" t="s">
        <v>33</v>
      </c>
      <c r="C72" s="121" t="s">
        <v>707</v>
      </c>
      <c r="D72" s="126" t="s">
        <v>708</v>
      </c>
      <c r="E72" s="121" t="s">
        <v>1275</v>
      </c>
      <c r="F72" s="121" t="s">
        <v>1406</v>
      </c>
      <c r="G72" s="127"/>
      <c r="H72" s="127"/>
      <c r="I72" s="127">
        <v>43942</v>
      </c>
      <c r="J72" s="121" t="s">
        <v>709</v>
      </c>
      <c r="K72" s="120" t="str">
        <f>HYPERLINK(Table14[[#This Row],[URL-not hyperlinked]])</f>
        <v>http://www.chictr.org.cn/showproj.aspx?proj=52694</v>
      </c>
      <c r="L72" s="126" t="s">
        <v>355</v>
      </c>
      <c r="M72" s="126" t="s">
        <v>121</v>
      </c>
      <c r="N72" s="126" t="s">
        <v>399</v>
      </c>
      <c r="O72" s="126" t="s">
        <v>113</v>
      </c>
      <c r="P72" s="121" t="s">
        <v>710</v>
      </c>
      <c r="Q72" s="121">
        <v>0</v>
      </c>
      <c r="R72" s="121">
        <v>100</v>
      </c>
      <c r="S72" s="121" t="s">
        <v>332</v>
      </c>
      <c r="T72" s="121" t="s">
        <v>711</v>
      </c>
      <c r="U72" s="127">
        <v>43943</v>
      </c>
      <c r="V72" s="121" t="s">
        <v>712</v>
      </c>
      <c r="W72" s="121" t="s">
        <v>122</v>
      </c>
      <c r="X72" s="121"/>
      <c r="Y72" s="127">
        <v>43976</v>
      </c>
      <c r="Z72" s="36"/>
    </row>
    <row r="73" spans="1:26" ht="54" x14ac:dyDescent="0.45">
      <c r="A73" s="131" t="s">
        <v>471</v>
      </c>
      <c r="B73" s="121" t="s">
        <v>33</v>
      </c>
      <c r="C73" s="121" t="s">
        <v>472</v>
      </c>
      <c r="D73" s="126" t="s">
        <v>473</v>
      </c>
      <c r="E73" s="121" t="s">
        <v>1276</v>
      </c>
      <c r="F73" s="121" t="s">
        <v>1407</v>
      </c>
      <c r="G73" s="127"/>
      <c r="H73" s="127"/>
      <c r="I73" s="127">
        <v>43889</v>
      </c>
      <c r="J73" s="121" t="s">
        <v>474</v>
      </c>
      <c r="K73" s="120" t="str">
        <f>HYPERLINK(Table14[[#This Row],[URL-not hyperlinked]])</f>
        <v>http://www.chictr.org.cn/showproj.aspx?proj=50231</v>
      </c>
      <c r="L73" s="126" t="s">
        <v>355</v>
      </c>
      <c r="M73" s="126" t="s">
        <v>121</v>
      </c>
      <c r="N73" s="126" t="s">
        <v>365</v>
      </c>
      <c r="O73" s="126" t="s">
        <v>391</v>
      </c>
      <c r="P73" s="121" t="s">
        <v>469</v>
      </c>
      <c r="Q73" s="121"/>
      <c r="R73" s="121"/>
      <c r="S73" s="121" t="s">
        <v>332</v>
      </c>
      <c r="T73" s="121" t="s">
        <v>475</v>
      </c>
      <c r="U73" s="127">
        <v>43889</v>
      </c>
      <c r="V73" s="121" t="s">
        <v>476</v>
      </c>
      <c r="W73" s="121">
        <v>0</v>
      </c>
      <c r="X73" s="121"/>
      <c r="Y73" s="127">
        <v>43976</v>
      </c>
      <c r="Z73" s="36"/>
    </row>
    <row r="74" spans="1:26" ht="54" x14ac:dyDescent="0.45">
      <c r="A74" s="131" t="s">
        <v>464</v>
      </c>
      <c r="B74" s="121" t="s">
        <v>33</v>
      </c>
      <c r="C74" s="121" t="s">
        <v>465</v>
      </c>
      <c r="D74" s="126" t="s">
        <v>466</v>
      </c>
      <c r="E74" s="121" t="s">
        <v>1276</v>
      </c>
      <c r="F74" s="121" t="s">
        <v>1408</v>
      </c>
      <c r="G74" s="127"/>
      <c r="H74" s="127"/>
      <c r="I74" s="127">
        <v>43889</v>
      </c>
      <c r="J74" s="121" t="s">
        <v>467</v>
      </c>
      <c r="K74" s="120" t="str">
        <f>HYPERLINK(Table14[[#This Row],[URL-not hyperlinked]])</f>
        <v>http://www.chictr.org.cn/showproj.aspx?proj=50248</v>
      </c>
      <c r="L74" s="126" t="s">
        <v>355</v>
      </c>
      <c r="M74" s="126" t="s">
        <v>121</v>
      </c>
      <c r="N74" s="126" t="s">
        <v>365</v>
      </c>
      <c r="O74" s="126" t="s">
        <v>468</v>
      </c>
      <c r="P74" s="121" t="s">
        <v>469</v>
      </c>
      <c r="Q74" s="121">
        <v>1</v>
      </c>
      <c r="R74" s="121">
        <v>15</v>
      </c>
      <c r="S74" s="121" t="s">
        <v>332</v>
      </c>
      <c r="T74" s="121" t="s">
        <v>470</v>
      </c>
      <c r="U74" s="127">
        <v>43889</v>
      </c>
      <c r="V74" s="121" t="s">
        <v>423</v>
      </c>
      <c r="W74" s="121">
        <v>0</v>
      </c>
      <c r="X74" s="121"/>
      <c r="Y74" s="127">
        <v>43976</v>
      </c>
      <c r="Z74" s="36"/>
    </row>
    <row r="75" spans="1:26" ht="40.5" x14ac:dyDescent="0.45">
      <c r="A75" s="131" t="s">
        <v>667</v>
      </c>
      <c r="B75" s="121" t="s">
        <v>33</v>
      </c>
      <c r="C75" s="121" t="s">
        <v>668</v>
      </c>
      <c r="D75" s="126" t="s">
        <v>669</v>
      </c>
      <c r="E75" s="121" t="s">
        <v>1277</v>
      </c>
      <c r="F75" s="121" t="s">
        <v>1409</v>
      </c>
      <c r="G75" s="127"/>
      <c r="H75" s="127"/>
      <c r="I75" s="127">
        <v>43921</v>
      </c>
      <c r="J75" s="121" t="s">
        <v>670</v>
      </c>
      <c r="K75" s="120" t="str">
        <f>HYPERLINK(Table14[[#This Row],[URL-not hyperlinked]])</f>
        <v>http://www.chictr.org.cn/showproj.aspx?proj=51813</v>
      </c>
      <c r="L75" s="126" t="s">
        <v>355</v>
      </c>
      <c r="M75" s="126" t="s">
        <v>121</v>
      </c>
      <c r="N75" s="126" t="s">
        <v>374</v>
      </c>
      <c r="O75" s="126" t="s">
        <v>375</v>
      </c>
      <c r="P75" s="121" t="s">
        <v>671</v>
      </c>
      <c r="Q75" s="121">
        <v>1</v>
      </c>
      <c r="R75" s="121">
        <v>90</v>
      </c>
      <c r="S75" s="121" t="s">
        <v>332</v>
      </c>
      <c r="T75" s="121" t="s">
        <v>672</v>
      </c>
      <c r="U75" s="127">
        <v>43866</v>
      </c>
      <c r="V75" s="121" t="s">
        <v>673</v>
      </c>
      <c r="W75" s="121" t="s">
        <v>424</v>
      </c>
      <c r="X75" s="121"/>
      <c r="Y75" s="127">
        <v>43976</v>
      </c>
      <c r="Z75" s="36"/>
    </row>
    <row r="76" spans="1:26" ht="40.5" x14ac:dyDescent="0.45">
      <c r="A76" s="131" t="s">
        <v>515</v>
      </c>
      <c r="B76" s="121" t="s">
        <v>33</v>
      </c>
      <c r="C76" s="121" t="s">
        <v>516</v>
      </c>
      <c r="D76" s="126" t="s">
        <v>517</v>
      </c>
      <c r="E76" s="121" t="s">
        <v>1278</v>
      </c>
      <c r="F76" s="121" t="s">
        <v>1410</v>
      </c>
      <c r="G76" s="127"/>
      <c r="H76" s="127"/>
      <c r="I76" s="127">
        <v>44077</v>
      </c>
      <c r="J76" s="121" t="s">
        <v>518</v>
      </c>
      <c r="K76" s="120" t="str">
        <f>HYPERLINK(Table14[[#This Row],[URL-not hyperlinked]])</f>
        <v>http://www.chictr.org.cn/showproj.aspx?proj=50730</v>
      </c>
      <c r="L76" s="126" t="s">
        <v>355</v>
      </c>
      <c r="M76" s="126" t="s">
        <v>121</v>
      </c>
      <c r="N76" s="126" t="s">
        <v>399</v>
      </c>
      <c r="O76" s="126" t="s">
        <v>375</v>
      </c>
      <c r="P76" s="121" t="s">
        <v>519</v>
      </c>
      <c r="Q76" s="121">
        <v>0</v>
      </c>
      <c r="R76" s="121">
        <v>18</v>
      </c>
      <c r="S76" s="121" t="s">
        <v>137</v>
      </c>
      <c r="T76" s="121" t="s">
        <v>520</v>
      </c>
      <c r="U76" s="127">
        <v>43858</v>
      </c>
      <c r="V76" s="121" t="s">
        <v>521</v>
      </c>
      <c r="W76" s="121" t="s">
        <v>122</v>
      </c>
      <c r="X76" s="121"/>
      <c r="Y76" s="127">
        <v>43976</v>
      </c>
      <c r="Z76" s="36"/>
    </row>
    <row r="77" spans="1:26" ht="108" x14ac:dyDescent="0.45">
      <c r="A77" s="131" t="s">
        <v>745</v>
      </c>
      <c r="B77" s="121" t="s">
        <v>33</v>
      </c>
      <c r="C77" s="121" t="s">
        <v>746</v>
      </c>
      <c r="D77" s="126" t="s">
        <v>747</v>
      </c>
      <c r="E77" s="121" t="s">
        <v>1279</v>
      </c>
      <c r="F77" s="121" t="s">
        <v>1411</v>
      </c>
      <c r="G77" s="127"/>
      <c r="H77" s="127"/>
      <c r="I77" s="127">
        <v>43966</v>
      </c>
      <c r="J77" s="121" t="s">
        <v>748</v>
      </c>
      <c r="K77" s="120" t="str">
        <f>HYPERLINK(Table14[[#This Row],[URL-not hyperlinked]])</f>
        <v>http://www.chictr.org.cn/showproj.aspx?proj=53658</v>
      </c>
      <c r="L77" s="126" t="s">
        <v>355</v>
      </c>
      <c r="M77" s="126" t="s">
        <v>121</v>
      </c>
      <c r="N77" s="126" t="s">
        <v>365</v>
      </c>
      <c r="O77" s="126" t="s">
        <v>366</v>
      </c>
      <c r="P77" s="121" t="s">
        <v>749</v>
      </c>
      <c r="Q77" s="121">
        <v>2</v>
      </c>
      <c r="R77" s="121">
        <v>65</v>
      </c>
      <c r="S77" s="121" t="s">
        <v>137</v>
      </c>
      <c r="T77" s="121" t="s">
        <v>750</v>
      </c>
      <c r="U77" s="127">
        <v>43958</v>
      </c>
      <c r="V77" s="121" t="s">
        <v>751</v>
      </c>
      <c r="W77" s="121">
        <v>4</v>
      </c>
      <c r="X77" s="121"/>
      <c r="Y77" s="127">
        <v>43976</v>
      </c>
      <c r="Z77" s="36"/>
    </row>
    <row r="78" spans="1:26" ht="54" x14ac:dyDescent="0.45">
      <c r="A78" s="131" t="s">
        <v>410</v>
      </c>
      <c r="B78" s="121" t="s">
        <v>33</v>
      </c>
      <c r="C78" s="121" t="s">
        <v>411</v>
      </c>
      <c r="D78" s="126" t="s">
        <v>412</v>
      </c>
      <c r="E78" s="121" t="s">
        <v>1280</v>
      </c>
      <c r="F78" s="121" t="s">
        <v>1412</v>
      </c>
      <c r="G78" s="127"/>
      <c r="H78" s="127"/>
      <c r="I78" s="127">
        <v>43875</v>
      </c>
      <c r="J78" s="121" t="s">
        <v>413</v>
      </c>
      <c r="K78" s="120" t="str">
        <f>HYPERLINK(Table14[[#This Row],[URL-not hyperlinked]])</f>
        <v>http://www.chictr.org.cn/showproj.aspx?proj=49502</v>
      </c>
      <c r="L78" s="126" t="s">
        <v>355</v>
      </c>
      <c r="M78" s="126" t="s">
        <v>121</v>
      </c>
      <c r="N78" s="126" t="s">
        <v>365</v>
      </c>
      <c r="O78" s="126" t="s">
        <v>366</v>
      </c>
      <c r="P78" s="121" t="s">
        <v>414</v>
      </c>
      <c r="Q78" s="121">
        <v>0</v>
      </c>
      <c r="R78" s="121">
        <v>100</v>
      </c>
      <c r="S78" s="121" t="s">
        <v>137</v>
      </c>
      <c r="T78" s="121" t="s">
        <v>415</v>
      </c>
      <c r="U78" s="127">
        <v>43868</v>
      </c>
      <c r="V78" s="121" t="s">
        <v>416</v>
      </c>
      <c r="W78" s="121">
        <v>0</v>
      </c>
      <c r="X78" s="121"/>
      <c r="Y78" s="127">
        <v>43976</v>
      </c>
      <c r="Z78" s="36"/>
    </row>
    <row r="79" spans="1:26" ht="40.5" x14ac:dyDescent="0.45">
      <c r="A79" s="131" t="s">
        <v>483</v>
      </c>
      <c r="B79" s="121" t="s">
        <v>33</v>
      </c>
      <c r="C79" s="121" t="s">
        <v>484</v>
      </c>
      <c r="D79" s="126" t="s">
        <v>381</v>
      </c>
      <c r="E79" s="121" t="s">
        <v>1281</v>
      </c>
      <c r="F79" s="121" t="s">
        <v>1372</v>
      </c>
      <c r="G79" s="127"/>
      <c r="H79" s="127"/>
      <c r="I79" s="127">
        <v>43889</v>
      </c>
      <c r="J79" s="121" t="s">
        <v>485</v>
      </c>
      <c r="K79" s="120" t="str">
        <f>HYPERLINK(Table14[[#This Row],[URL-not hyperlinked]])</f>
        <v>http://www.chictr.org.cn/showproj.aspx?proj=49491</v>
      </c>
      <c r="L79" s="126" t="s">
        <v>355</v>
      </c>
      <c r="M79" s="126" t="s">
        <v>121</v>
      </c>
      <c r="N79" s="126" t="s">
        <v>374</v>
      </c>
      <c r="O79" s="126" t="s">
        <v>383</v>
      </c>
      <c r="P79" s="121" t="s">
        <v>414</v>
      </c>
      <c r="Q79" s="121">
        <v>0</v>
      </c>
      <c r="R79" s="121">
        <v>100</v>
      </c>
      <c r="S79" s="121" t="s">
        <v>137</v>
      </c>
      <c r="T79" s="121" t="s">
        <v>486</v>
      </c>
      <c r="U79" s="127">
        <v>43880</v>
      </c>
      <c r="V79" s="121" t="s">
        <v>487</v>
      </c>
      <c r="W79" s="121">
        <v>0</v>
      </c>
      <c r="X79" s="121"/>
      <c r="Y79" s="127">
        <v>43976</v>
      </c>
      <c r="Z79" s="36"/>
    </row>
    <row r="80" spans="1:26" ht="54" x14ac:dyDescent="0.45">
      <c r="A80" s="131" t="s">
        <v>681</v>
      </c>
      <c r="B80" s="121" t="s">
        <v>33</v>
      </c>
      <c r="C80" s="121" t="s">
        <v>682</v>
      </c>
      <c r="D80" s="126" t="s">
        <v>683</v>
      </c>
      <c r="E80" s="121" t="s">
        <v>1282</v>
      </c>
      <c r="F80" s="121" t="s">
        <v>1413</v>
      </c>
      <c r="G80" s="127"/>
      <c r="H80" s="127"/>
      <c r="I80" s="127">
        <v>44016</v>
      </c>
      <c r="J80" s="121" t="s">
        <v>684</v>
      </c>
      <c r="K80" s="120" t="str">
        <f>HYPERLINK(Table14[[#This Row],[URL-not hyperlinked]])</f>
        <v>http://www.chictr.org.cn/showproj.aspx?proj=51650</v>
      </c>
      <c r="L80" s="126" t="s">
        <v>355</v>
      </c>
      <c r="M80" s="126" t="s">
        <v>121</v>
      </c>
      <c r="N80" s="126" t="s">
        <v>399</v>
      </c>
      <c r="O80" s="126" t="s">
        <v>375</v>
      </c>
      <c r="P80" s="121" t="s">
        <v>601</v>
      </c>
      <c r="Q80" s="121">
        <v>0</v>
      </c>
      <c r="R80" s="121">
        <v>100</v>
      </c>
      <c r="S80" s="121" t="s">
        <v>137</v>
      </c>
      <c r="T80" s="121" t="s">
        <v>685</v>
      </c>
      <c r="U80" s="127">
        <v>43922</v>
      </c>
      <c r="V80" s="121" t="s">
        <v>686</v>
      </c>
      <c r="W80" s="121" t="s">
        <v>122</v>
      </c>
      <c r="X80" s="121"/>
      <c r="Y80" s="127">
        <v>43976</v>
      </c>
      <c r="Z80" s="36"/>
    </row>
    <row r="81" spans="1:26" ht="67.5" x14ac:dyDescent="0.45">
      <c r="A81" s="131" t="s">
        <v>687</v>
      </c>
      <c r="B81" s="121" t="s">
        <v>33</v>
      </c>
      <c r="C81" s="121" t="s">
        <v>688</v>
      </c>
      <c r="D81" s="126" t="s">
        <v>689</v>
      </c>
      <c r="E81" s="121" t="s">
        <v>1283</v>
      </c>
      <c r="F81" s="121" t="s">
        <v>1414</v>
      </c>
      <c r="G81" s="127"/>
      <c r="H81" s="127"/>
      <c r="I81" s="127">
        <v>44078</v>
      </c>
      <c r="J81" s="121" t="s">
        <v>690</v>
      </c>
      <c r="K81" s="120" t="str">
        <f>HYPERLINK(Table14[[#This Row],[URL-not hyperlinked]])</f>
        <v>http://www.chictr.org.cn/showproj.aspx?proj=52165</v>
      </c>
      <c r="L81" s="126" t="s">
        <v>355</v>
      </c>
      <c r="M81" s="126" t="s">
        <v>121</v>
      </c>
      <c r="N81" s="126" t="s">
        <v>365</v>
      </c>
      <c r="O81" s="126" t="s">
        <v>391</v>
      </c>
      <c r="P81" s="121" t="s">
        <v>691</v>
      </c>
      <c r="Q81" s="121">
        <v>2</v>
      </c>
      <c r="R81" s="121">
        <v>7</v>
      </c>
      <c r="S81" s="121" t="s">
        <v>137</v>
      </c>
      <c r="T81" s="121" t="s">
        <v>692</v>
      </c>
      <c r="U81" s="127">
        <v>43840</v>
      </c>
      <c r="V81" s="121" t="s">
        <v>693</v>
      </c>
      <c r="W81" s="121">
        <v>0</v>
      </c>
      <c r="X81" s="121"/>
      <c r="Y81" s="127">
        <v>43976</v>
      </c>
      <c r="Z81" s="36"/>
    </row>
    <row r="82" spans="1:26" ht="409.5" x14ac:dyDescent="0.45">
      <c r="A82" s="131" t="s">
        <v>786</v>
      </c>
      <c r="B82" s="121" t="s">
        <v>129</v>
      </c>
      <c r="C82" s="121" t="s">
        <v>787</v>
      </c>
      <c r="D82" s="126" t="s">
        <v>788</v>
      </c>
      <c r="E82" s="121" t="s">
        <v>1289</v>
      </c>
      <c r="F82" s="121" t="s">
        <v>1415</v>
      </c>
      <c r="G82" s="127"/>
      <c r="H82" s="127"/>
      <c r="I82" s="127">
        <v>43934</v>
      </c>
      <c r="J82" s="121" t="s">
        <v>789</v>
      </c>
      <c r="K82" s="120" t="str">
        <f>HYPERLINK(Table14[[#This Row],[URL-not hyperlinked]])</f>
        <v>https://www.clinicaltrialsregister.eu/ctr-search/search?query=eudract_number:2020-001587-29</v>
      </c>
      <c r="L82" s="126" t="s">
        <v>790</v>
      </c>
      <c r="M82" s="126" t="s">
        <v>189</v>
      </c>
      <c r="N82" s="126" t="s">
        <v>791</v>
      </c>
      <c r="O82" s="126" t="s">
        <v>792</v>
      </c>
      <c r="P82" s="121" t="s">
        <v>793</v>
      </c>
      <c r="Q82" s="121"/>
      <c r="R82" s="121"/>
      <c r="S82" s="121" t="s">
        <v>794</v>
      </c>
      <c r="T82" s="121" t="s">
        <v>795</v>
      </c>
      <c r="U82" s="127">
        <v>44047</v>
      </c>
      <c r="V82" s="121">
        <v>714</v>
      </c>
      <c r="W82" s="121" t="s">
        <v>796</v>
      </c>
      <c r="X82" s="121"/>
      <c r="Y82" s="127">
        <v>43976</v>
      </c>
      <c r="Z82" s="36"/>
    </row>
    <row r="83" spans="1:26" ht="409.5" x14ac:dyDescent="0.45">
      <c r="A83" s="131" t="s">
        <v>828</v>
      </c>
      <c r="B83" s="121" t="s">
        <v>323</v>
      </c>
      <c r="C83" s="121" t="s">
        <v>829</v>
      </c>
      <c r="D83" s="126" t="s">
        <v>830</v>
      </c>
      <c r="E83" s="121" t="s">
        <v>1290</v>
      </c>
      <c r="F83" s="121" t="s">
        <v>1416</v>
      </c>
      <c r="G83" s="127"/>
      <c r="H83" s="127"/>
      <c r="I83" s="127">
        <v>43951</v>
      </c>
      <c r="J83" s="121" t="s">
        <v>831</v>
      </c>
      <c r="K83" s="120" t="str">
        <f>HYPERLINK(Table14[[#This Row],[URL-not hyperlinked]])</f>
        <v>http://isrctn.com/ISRCTN68026880</v>
      </c>
      <c r="L83" s="126" t="s">
        <v>823</v>
      </c>
      <c r="M83" s="126" t="s">
        <v>832</v>
      </c>
      <c r="N83" s="126" t="s">
        <v>130</v>
      </c>
      <c r="O83" s="126" t="s">
        <v>833</v>
      </c>
      <c r="P83" s="121" t="s">
        <v>834</v>
      </c>
      <c r="Q83" s="121"/>
      <c r="R83" s="121"/>
      <c r="S83" s="121" t="s">
        <v>137</v>
      </c>
      <c r="T83" s="121" t="s">
        <v>835</v>
      </c>
      <c r="U83" s="127">
        <v>43831</v>
      </c>
      <c r="V83" s="121">
        <v>1000</v>
      </c>
      <c r="W83" s="121" t="s">
        <v>202</v>
      </c>
      <c r="X83" s="121"/>
      <c r="Y83" s="127">
        <v>43976</v>
      </c>
      <c r="Z83" s="36"/>
    </row>
    <row r="84" spans="1:26" ht="65.650000000000006" x14ac:dyDescent="0.45">
      <c r="A84" s="131" t="s">
        <v>819</v>
      </c>
      <c r="B84" s="121" t="s">
        <v>323</v>
      </c>
      <c r="C84" s="121" t="s">
        <v>820</v>
      </c>
      <c r="D84" s="126" t="s">
        <v>821</v>
      </c>
      <c r="E84" s="121" t="s">
        <v>1291</v>
      </c>
      <c r="F84" s="121" t="s">
        <v>1417</v>
      </c>
      <c r="G84" s="127"/>
      <c r="H84" s="127"/>
      <c r="I84" s="127">
        <v>43922</v>
      </c>
      <c r="J84" s="121" t="s">
        <v>822</v>
      </c>
      <c r="K84" s="120" t="str">
        <f>HYPERLINK(Table14[[#This Row],[URL-not hyperlinked]])</f>
        <v>http://isrctn.com/ISRCTN40092247</v>
      </c>
      <c r="L84" s="126" t="s">
        <v>823</v>
      </c>
      <c r="M84" s="126" t="s">
        <v>824</v>
      </c>
      <c r="N84" s="126" t="s">
        <v>130</v>
      </c>
      <c r="O84" s="126" t="s">
        <v>825</v>
      </c>
      <c r="P84" s="121" t="s">
        <v>826</v>
      </c>
      <c r="Q84" s="121"/>
      <c r="R84" s="121"/>
      <c r="S84" s="121" t="s">
        <v>137</v>
      </c>
      <c r="T84" s="121" t="s">
        <v>827</v>
      </c>
      <c r="U84" s="127">
        <v>43917</v>
      </c>
      <c r="V84" s="121">
        <v>500</v>
      </c>
      <c r="W84" s="121" t="s">
        <v>202</v>
      </c>
      <c r="X84" s="121"/>
      <c r="Y84" s="127">
        <v>43976</v>
      </c>
      <c r="Z84" s="36"/>
    </row>
    <row r="85" spans="1:26" ht="65.650000000000006" x14ac:dyDescent="0.45">
      <c r="A85" s="131" t="s">
        <v>819</v>
      </c>
      <c r="B85" s="121" t="s">
        <v>323</v>
      </c>
      <c r="C85" s="121" t="s">
        <v>820</v>
      </c>
      <c r="D85" s="126" t="s">
        <v>821</v>
      </c>
      <c r="E85" s="121" t="s">
        <v>1291</v>
      </c>
      <c r="F85" s="121" t="s">
        <v>1417</v>
      </c>
      <c r="G85" s="127"/>
      <c r="H85" s="127"/>
      <c r="I85" s="127">
        <v>43922</v>
      </c>
      <c r="J85" s="121" t="s">
        <v>822</v>
      </c>
      <c r="K85" s="120" t="str">
        <f>HYPERLINK(Table14[[#This Row],[URL-not hyperlinked]])</f>
        <v>http://isrctn.com/ISRCTN40092247</v>
      </c>
      <c r="L85" s="126" t="s">
        <v>823</v>
      </c>
      <c r="M85" s="126" t="s">
        <v>824</v>
      </c>
      <c r="N85" s="126" t="s">
        <v>130</v>
      </c>
      <c r="O85" s="126" t="s">
        <v>825</v>
      </c>
      <c r="P85" s="121" t="s">
        <v>826</v>
      </c>
      <c r="Q85" s="121"/>
      <c r="R85" s="121"/>
      <c r="S85" s="121" t="s">
        <v>137</v>
      </c>
      <c r="T85" s="121" t="s">
        <v>827</v>
      </c>
      <c r="U85" s="127">
        <v>43910</v>
      </c>
      <c r="V85" s="121">
        <v>500</v>
      </c>
      <c r="W85" s="121" t="s">
        <v>202</v>
      </c>
      <c r="X85" s="121"/>
      <c r="Y85" s="127">
        <v>43976</v>
      </c>
      <c r="Z85" s="36"/>
    </row>
    <row r="86" spans="1:26" ht="67.5" x14ac:dyDescent="0.45">
      <c r="A86" s="131" t="s">
        <v>611</v>
      </c>
      <c r="B86" s="121" t="s">
        <v>33</v>
      </c>
      <c r="C86" s="121" t="s">
        <v>612</v>
      </c>
      <c r="D86" s="126" t="s">
        <v>613</v>
      </c>
      <c r="E86" s="121" t="s">
        <v>1284</v>
      </c>
      <c r="F86" s="121" t="s">
        <v>1418</v>
      </c>
      <c r="G86" s="127"/>
      <c r="H86" s="127"/>
      <c r="I86" s="127">
        <v>43909</v>
      </c>
      <c r="J86" s="121" t="s">
        <v>614</v>
      </c>
      <c r="K86" s="120" t="str">
        <f>HYPERLINK(Table14[[#This Row],[URL-not hyperlinked]])</f>
        <v>http://www.chictr.org.cn/showproj.aspx?proj=51283</v>
      </c>
      <c r="L86" s="126" t="s">
        <v>355</v>
      </c>
      <c r="M86" s="126" t="s">
        <v>121</v>
      </c>
      <c r="N86" s="126" t="s">
        <v>374</v>
      </c>
      <c r="O86" s="126" t="s">
        <v>375</v>
      </c>
      <c r="P86" s="121" t="s">
        <v>512</v>
      </c>
      <c r="Q86" s="121">
        <v>0</v>
      </c>
      <c r="R86" s="121">
        <v>99</v>
      </c>
      <c r="S86" s="121" t="s">
        <v>332</v>
      </c>
      <c r="T86" s="121" t="s">
        <v>615</v>
      </c>
      <c r="U86" s="127">
        <v>43910</v>
      </c>
      <c r="V86" s="121" t="s">
        <v>616</v>
      </c>
      <c r="W86" s="121" t="s">
        <v>424</v>
      </c>
      <c r="X86" s="121"/>
      <c r="Y86" s="127">
        <v>43976</v>
      </c>
      <c r="Z86" s="36"/>
    </row>
    <row r="87" spans="1:26" ht="40.5" x14ac:dyDescent="0.45">
      <c r="A87" s="131" t="s">
        <v>624</v>
      </c>
      <c r="B87" s="121" t="s">
        <v>33</v>
      </c>
      <c r="C87" s="121" t="s">
        <v>625</v>
      </c>
      <c r="D87" s="126" t="s">
        <v>626</v>
      </c>
      <c r="E87" s="121" t="s">
        <v>1285</v>
      </c>
      <c r="F87" s="121" t="s">
        <v>1419</v>
      </c>
      <c r="G87" s="127"/>
      <c r="H87" s="127"/>
      <c r="I87" s="127">
        <v>43912</v>
      </c>
      <c r="J87" s="121" t="s">
        <v>627</v>
      </c>
      <c r="K87" s="120" t="str">
        <f>HYPERLINK(Table14[[#This Row],[URL-not hyperlinked]])</f>
        <v>http://www.chictr.org.cn/showproj.aspx?proj=51185</v>
      </c>
      <c r="L87" s="126" t="s">
        <v>355</v>
      </c>
      <c r="M87" s="126" t="s">
        <v>121</v>
      </c>
      <c r="N87" s="126" t="s">
        <v>399</v>
      </c>
      <c r="O87" s="126" t="s">
        <v>375</v>
      </c>
      <c r="P87" s="121" t="s">
        <v>628</v>
      </c>
      <c r="Q87" s="121">
        <v>0</v>
      </c>
      <c r="R87" s="121">
        <v>90</v>
      </c>
      <c r="S87" s="121" t="s">
        <v>137</v>
      </c>
      <c r="T87" s="121" t="s">
        <v>629</v>
      </c>
      <c r="U87" s="127">
        <v>43866</v>
      </c>
      <c r="V87" s="121" t="s">
        <v>630</v>
      </c>
      <c r="W87" s="121" t="s">
        <v>122</v>
      </c>
      <c r="X87" s="121"/>
      <c r="Y87" s="127">
        <v>43976</v>
      </c>
      <c r="Z87" s="36"/>
    </row>
    <row r="88" spans="1:26" ht="91.9" x14ac:dyDescent="0.45">
      <c r="A88" s="131" t="s">
        <v>836</v>
      </c>
      <c r="B88" s="121" t="s">
        <v>33</v>
      </c>
      <c r="C88" s="121"/>
      <c r="D88" s="126" t="s">
        <v>837</v>
      </c>
      <c r="E88" s="121" t="s">
        <v>1268</v>
      </c>
      <c r="F88" s="121" t="s">
        <v>1420</v>
      </c>
      <c r="G88" s="127"/>
      <c r="H88" s="127"/>
      <c r="I88" s="127">
        <v>43896</v>
      </c>
      <c r="J88" s="121" t="s">
        <v>838</v>
      </c>
      <c r="K88" s="120" t="str">
        <f>HYPERLINK(Table14[[#This Row],[URL-not hyperlinked]])</f>
        <v>https://upload.umin.ac.jp/cgi-open-bin/ctr_e/ctr_view.cgi?recptno=R000045268</v>
      </c>
      <c r="L88" s="126" t="s">
        <v>839</v>
      </c>
      <c r="M88" s="126" t="s">
        <v>840</v>
      </c>
      <c r="N88" s="126" t="s">
        <v>130</v>
      </c>
      <c r="O88" s="126" t="s">
        <v>841</v>
      </c>
      <c r="P88" s="121" t="s">
        <v>842</v>
      </c>
      <c r="Q88" s="121" t="s">
        <v>843</v>
      </c>
      <c r="R88" s="121" t="s">
        <v>844</v>
      </c>
      <c r="S88" s="121" t="s">
        <v>137</v>
      </c>
      <c r="T88" s="121" t="s">
        <v>845</v>
      </c>
      <c r="U88" s="127">
        <v>43862</v>
      </c>
      <c r="V88" s="121">
        <v>500</v>
      </c>
      <c r="W88" s="121" t="s">
        <v>846</v>
      </c>
      <c r="X88" s="121"/>
      <c r="Y88" s="127">
        <v>43976</v>
      </c>
      <c r="Z88" s="36"/>
    </row>
    <row r="89" spans="1:26" ht="65.650000000000006" x14ac:dyDescent="0.45">
      <c r="A89" s="131" t="s">
        <v>145</v>
      </c>
      <c r="B89" s="121" t="s">
        <v>33</v>
      </c>
      <c r="C89" s="121"/>
      <c r="D89" s="126" t="s">
        <v>1065</v>
      </c>
      <c r="E89" s="121" t="s">
        <v>1292</v>
      </c>
      <c r="F89" s="121"/>
      <c r="G89" s="127"/>
      <c r="H89" s="127"/>
      <c r="I89" s="127">
        <v>43945</v>
      </c>
      <c r="J89" s="120" t="s">
        <v>1066</v>
      </c>
      <c r="K89" s="120" t="str">
        <f>HYPERLINK(Table14[[#This Row],[URL-not hyperlinked]])</f>
        <v>https://clinicaltrials.gov/show/NCT04371315</v>
      </c>
      <c r="L89" s="126" t="s">
        <v>182</v>
      </c>
      <c r="M89" s="126" t="s">
        <v>153</v>
      </c>
      <c r="N89" s="126" t="s">
        <v>130</v>
      </c>
      <c r="O89" s="126"/>
      <c r="P89" s="121" t="s">
        <v>146</v>
      </c>
      <c r="Q89" s="121" t="s">
        <v>122</v>
      </c>
      <c r="R89" s="121" t="s">
        <v>1067</v>
      </c>
      <c r="S89" s="121" t="s">
        <v>137</v>
      </c>
      <c r="T89" s="121" t="s">
        <v>147</v>
      </c>
      <c r="U89" s="129">
        <v>43948</v>
      </c>
      <c r="V89" s="121">
        <v>400</v>
      </c>
      <c r="W89" s="121"/>
      <c r="X89" s="121"/>
      <c r="Y89" s="127">
        <v>43976</v>
      </c>
      <c r="Z89" s="36"/>
    </row>
    <row r="90" spans="1:26" ht="40.5" x14ac:dyDescent="0.45">
      <c r="A90" s="131" t="s">
        <v>904</v>
      </c>
      <c r="B90" s="121" t="s">
        <v>33</v>
      </c>
      <c r="C90" s="121"/>
      <c r="D90" s="126" t="s">
        <v>905</v>
      </c>
      <c r="E90" s="121" t="s">
        <v>1293</v>
      </c>
      <c r="F90" s="121"/>
      <c r="G90" s="127"/>
      <c r="H90" s="127"/>
      <c r="I90" s="127">
        <v>43924</v>
      </c>
      <c r="J90" s="121" t="s">
        <v>906</v>
      </c>
      <c r="K90" s="120" t="str">
        <f>HYPERLINK(Table14[[#This Row],[URL-not hyperlinked]])</f>
        <v>https://clinicaltrials.gov/show/NCT04335773</v>
      </c>
      <c r="L90" s="126" t="s">
        <v>182</v>
      </c>
      <c r="M90" s="126" t="s">
        <v>207</v>
      </c>
      <c r="N90" s="126" t="s">
        <v>876</v>
      </c>
      <c r="O90" s="126"/>
      <c r="P90" s="121" t="s">
        <v>907</v>
      </c>
      <c r="Q90" s="121" t="s">
        <v>122</v>
      </c>
      <c r="R90" s="121" t="s">
        <v>330</v>
      </c>
      <c r="S90" s="121" t="s">
        <v>137</v>
      </c>
      <c r="T90" s="121" t="s">
        <v>908</v>
      </c>
      <c r="U90" s="129">
        <v>43924</v>
      </c>
      <c r="V90" s="121">
        <v>350</v>
      </c>
      <c r="W90" s="121"/>
      <c r="X90" s="121"/>
      <c r="Y90" s="127">
        <v>43976</v>
      </c>
      <c r="Z90" s="36"/>
    </row>
    <row r="91" spans="1:26" ht="65.650000000000006" x14ac:dyDescent="0.45">
      <c r="A91" s="131" t="s">
        <v>895</v>
      </c>
      <c r="B91" s="121" t="s">
        <v>33</v>
      </c>
      <c r="C91" s="121" t="s">
        <v>896</v>
      </c>
      <c r="D91" s="126" t="s">
        <v>897</v>
      </c>
      <c r="E91" s="121" t="s">
        <v>1294</v>
      </c>
      <c r="F91" s="121"/>
      <c r="G91" s="127"/>
      <c r="H91" s="127"/>
      <c r="I91" s="127">
        <v>43922</v>
      </c>
      <c r="J91" s="121" t="s">
        <v>898</v>
      </c>
      <c r="K91" s="120" t="str">
        <f>HYPERLINK(Table14[[#This Row],[URL-not hyperlinked]])</f>
        <v>https://clinicaltrials.gov/show/NCT04333550</v>
      </c>
      <c r="L91" s="126" t="s">
        <v>182</v>
      </c>
      <c r="M91" s="126" t="s">
        <v>899</v>
      </c>
      <c r="N91" s="126" t="s">
        <v>133</v>
      </c>
      <c r="O91" s="126" t="s">
        <v>900</v>
      </c>
      <c r="P91" s="121" t="s">
        <v>901</v>
      </c>
      <c r="Q91" s="121" t="s">
        <v>902</v>
      </c>
      <c r="R91" s="121" t="s">
        <v>770</v>
      </c>
      <c r="S91" s="121" t="s">
        <v>137</v>
      </c>
      <c r="T91" s="121" t="s">
        <v>903</v>
      </c>
      <c r="U91" s="130">
        <v>43922</v>
      </c>
      <c r="V91" s="121">
        <v>50</v>
      </c>
      <c r="W91" s="121" t="s">
        <v>865</v>
      </c>
      <c r="X91" s="121"/>
      <c r="Y91" s="127">
        <v>43976</v>
      </c>
      <c r="Z91" s="36"/>
    </row>
    <row r="92" spans="1:26" ht="65.650000000000006" x14ac:dyDescent="0.45">
      <c r="A92" s="131" t="s">
        <v>1103</v>
      </c>
      <c r="B92" s="121" t="s">
        <v>33</v>
      </c>
      <c r="C92" s="121" t="s">
        <v>199</v>
      </c>
      <c r="D92" s="126" t="s">
        <v>1104</v>
      </c>
      <c r="E92" s="121" t="s">
        <v>1295</v>
      </c>
      <c r="F92" s="121"/>
      <c r="G92" s="127"/>
      <c r="H92" s="127"/>
      <c r="I92" s="127">
        <v>43955</v>
      </c>
      <c r="J92" s="120" t="s">
        <v>1105</v>
      </c>
      <c r="K92" s="120" t="str">
        <f>HYPERLINK(Table14[[#This Row],[URL-not hyperlinked]])</f>
        <v>https://clinicaltrials.gov/show/NCT04377737</v>
      </c>
      <c r="L92" s="126" t="s">
        <v>182</v>
      </c>
      <c r="M92" s="126" t="s">
        <v>132</v>
      </c>
      <c r="N92" s="126" t="s">
        <v>133</v>
      </c>
      <c r="O92" s="126" t="s">
        <v>1106</v>
      </c>
      <c r="P92" s="121" t="s">
        <v>200</v>
      </c>
      <c r="Q92" s="121" t="s">
        <v>902</v>
      </c>
      <c r="R92" s="121" t="s">
        <v>784</v>
      </c>
      <c r="S92" s="121" t="s">
        <v>856</v>
      </c>
      <c r="T92" s="121" t="s">
        <v>201</v>
      </c>
      <c r="U92" s="129">
        <v>43966</v>
      </c>
      <c r="V92" s="121">
        <v>914</v>
      </c>
      <c r="W92" s="121" t="s">
        <v>122</v>
      </c>
      <c r="X92" s="121"/>
      <c r="Y92" s="127">
        <v>43976</v>
      </c>
      <c r="Z92" s="36"/>
    </row>
    <row r="93" spans="1:26" ht="65.650000000000006" x14ac:dyDescent="0.45">
      <c r="A93" s="131" t="s">
        <v>1031</v>
      </c>
      <c r="B93" s="121" t="s">
        <v>129</v>
      </c>
      <c r="C93" s="121" t="s">
        <v>1032</v>
      </c>
      <c r="D93" s="126" t="s">
        <v>1033</v>
      </c>
      <c r="E93" s="121" t="s">
        <v>1296</v>
      </c>
      <c r="F93" s="121"/>
      <c r="G93" s="127"/>
      <c r="H93" s="127"/>
      <c r="I93" s="127">
        <v>43941</v>
      </c>
      <c r="J93" s="121" t="s">
        <v>1034</v>
      </c>
      <c r="K93" s="120" t="str">
        <f>HYPERLINK(Table14[[#This Row],[URL-not hyperlinked]])</f>
        <v>https://clinicaltrials.gov/show/NCT04366817</v>
      </c>
      <c r="L93" s="126" t="s">
        <v>182</v>
      </c>
      <c r="M93" s="126" t="s">
        <v>132</v>
      </c>
      <c r="N93" s="126" t="s">
        <v>133</v>
      </c>
      <c r="O93" s="126" t="s">
        <v>1035</v>
      </c>
      <c r="P93" s="121" t="s">
        <v>989</v>
      </c>
      <c r="Q93" s="121" t="s">
        <v>330</v>
      </c>
      <c r="R93" s="121" t="s">
        <v>122</v>
      </c>
      <c r="S93" s="121" t="s">
        <v>856</v>
      </c>
      <c r="T93" s="121" t="s">
        <v>1036</v>
      </c>
      <c r="U93" s="130">
        <v>43922</v>
      </c>
      <c r="V93" s="121">
        <v>120</v>
      </c>
      <c r="W93" s="121" t="s">
        <v>122</v>
      </c>
      <c r="X93" s="121"/>
      <c r="Y93" s="127">
        <v>43976</v>
      </c>
      <c r="Z93" s="36"/>
    </row>
    <row r="94" spans="1:26" ht="52.5" x14ac:dyDescent="0.45">
      <c r="A94" s="131" t="s">
        <v>884</v>
      </c>
      <c r="B94" s="121" t="s">
        <v>129</v>
      </c>
      <c r="C94" s="121" t="s">
        <v>885</v>
      </c>
      <c r="D94" s="126" t="s">
        <v>886</v>
      </c>
      <c r="E94" s="121" t="s">
        <v>1297</v>
      </c>
      <c r="F94" s="121"/>
      <c r="G94" s="127"/>
      <c r="H94" s="127"/>
      <c r="I94" s="127">
        <v>43914</v>
      </c>
      <c r="J94" s="121" t="s">
        <v>887</v>
      </c>
      <c r="K94" s="120" t="str">
        <f>HYPERLINK(Table14[[#This Row],[URL-not hyperlinked]])</f>
        <v>https://clinicaltrials.gov/show/NCT04323839</v>
      </c>
      <c r="L94" s="126" t="s">
        <v>182</v>
      </c>
      <c r="M94" s="126" t="s">
        <v>153</v>
      </c>
      <c r="N94" s="126" t="s">
        <v>876</v>
      </c>
      <c r="O94" s="126"/>
      <c r="P94" s="121" t="s">
        <v>210</v>
      </c>
      <c r="Q94" s="121" t="s">
        <v>888</v>
      </c>
      <c r="R94" s="121" t="s">
        <v>122</v>
      </c>
      <c r="S94" s="121" t="s">
        <v>137</v>
      </c>
      <c r="T94" s="121" t="s">
        <v>138</v>
      </c>
      <c r="U94" s="129">
        <v>43910</v>
      </c>
      <c r="V94" s="121">
        <v>2000</v>
      </c>
      <c r="W94" s="121"/>
      <c r="X94" s="121"/>
      <c r="Y94" s="127">
        <v>43976</v>
      </c>
      <c r="Z94" s="36"/>
    </row>
    <row r="95" spans="1:26" ht="65.650000000000006" x14ac:dyDescent="0.45">
      <c r="A95" s="131" t="s">
        <v>162</v>
      </c>
      <c r="B95" s="121" t="s">
        <v>33</v>
      </c>
      <c r="C95" s="121" t="s">
        <v>163</v>
      </c>
      <c r="D95" s="126" t="s">
        <v>879</v>
      </c>
      <c r="E95" s="121" t="s">
        <v>1298</v>
      </c>
      <c r="F95" s="121"/>
      <c r="G95" s="127"/>
      <c r="H95" s="127"/>
      <c r="I95" s="127">
        <v>43908</v>
      </c>
      <c r="J95" s="121" t="s">
        <v>880</v>
      </c>
      <c r="K95" s="120" t="str">
        <f>HYPERLINK(Table14[[#This Row],[URL-not hyperlinked]])</f>
        <v>https://clinicaltrials.gov/show/NCT04321174</v>
      </c>
      <c r="L95" s="126" t="s">
        <v>182</v>
      </c>
      <c r="M95" s="126" t="s">
        <v>164</v>
      </c>
      <c r="N95" s="126" t="s">
        <v>133</v>
      </c>
      <c r="O95" s="126" t="s">
        <v>881</v>
      </c>
      <c r="P95" s="121" t="s">
        <v>882</v>
      </c>
      <c r="Q95" s="121" t="s">
        <v>883</v>
      </c>
      <c r="R95" s="121" t="s">
        <v>122</v>
      </c>
      <c r="S95" s="121" t="s">
        <v>137</v>
      </c>
      <c r="T95" s="121" t="s">
        <v>165</v>
      </c>
      <c r="U95" s="129">
        <v>43938</v>
      </c>
      <c r="V95" s="121">
        <v>1220</v>
      </c>
      <c r="W95" s="121" t="s">
        <v>136</v>
      </c>
      <c r="X95" s="121"/>
      <c r="Y95" s="127">
        <v>43976</v>
      </c>
      <c r="Z95" s="36"/>
    </row>
    <row r="96" spans="1:26" ht="52.5" x14ac:dyDescent="0.45">
      <c r="A96" s="131" t="s">
        <v>971</v>
      </c>
      <c r="B96" s="121" t="s">
        <v>33</v>
      </c>
      <c r="C96" s="121" t="s">
        <v>972</v>
      </c>
      <c r="D96" s="126" t="s">
        <v>973</v>
      </c>
      <c r="E96" s="121" t="s">
        <v>1299</v>
      </c>
      <c r="F96" s="121"/>
      <c r="G96" s="127"/>
      <c r="H96" s="127"/>
      <c r="I96" s="127">
        <v>43934</v>
      </c>
      <c r="J96" s="121" t="s">
        <v>974</v>
      </c>
      <c r="K96" s="120" t="str">
        <f>HYPERLINK(Table14[[#This Row],[URL-not hyperlinked]])</f>
        <v>https://clinicaltrials.gov/show/NCT04354155</v>
      </c>
      <c r="L96" s="126" t="s">
        <v>182</v>
      </c>
      <c r="M96" s="126" t="s">
        <v>153</v>
      </c>
      <c r="N96" s="126" t="s">
        <v>133</v>
      </c>
      <c r="O96" s="126" t="s">
        <v>975</v>
      </c>
      <c r="P96" s="121" t="s">
        <v>976</v>
      </c>
      <c r="Q96" s="121" t="s">
        <v>122</v>
      </c>
      <c r="R96" s="121" t="s">
        <v>330</v>
      </c>
      <c r="S96" s="121" t="s">
        <v>856</v>
      </c>
      <c r="T96" s="121" t="s">
        <v>977</v>
      </c>
      <c r="U96" s="129">
        <v>43966</v>
      </c>
      <c r="V96" s="121">
        <v>38</v>
      </c>
      <c r="W96" s="121" t="s">
        <v>152</v>
      </c>
      <c r="X96" s="121"/>
      <c r="Y96" s="127">
        <v>43976</v>
      </c>
      <c r="Z96" s="36"/>
    </row>
    <row r="97" spans="1:26" ht="94.5" x14ac:dyDescent="0.45">
      <c r="A97" s="131" t="s">
        <v>1094</v>
      </c>
      <c r="B97" s="121" t="s">
        <v>33</v>
      </c>
      <c r="C97" s="121" t="s">
        <v>197</v>
      </c>
      <c r="D97" s="126" t="s">
        <v>1095</v>
      </c>
      <c r="E97" s="121" t="s">
        <v>1300</v>
      </c>
      <c r="F97" s="121"/>
      <c r="G97" s="127"/>
      <c r="H97" s="127"/>
      <c r="I97" s="127">
        <v>43951</v>
      </c>
      <c r="J97" s="120" t="s">
        <v>1096</v>
      </c>
      <c r="K97" s="120" t="str">
        <f>HYPERLINK(Table14[[#This Row],[URL-not hyperlinked]])</f>
        <v>https://clinicaltrials.gov/show/NCT04377568</v>
      </c>
      <c r="L97" s="126" t="s">
        <v>182</v>
      </c>
      <c r="M97" s="126" t="s">
        <v>164</v>
      </c>
      <c r="N97" s="126" t="s">
        <v>133</v>
      </c>
      <c r="O97" s="126" t="s">
        <v>1030</v>
      </c>
      <c r="P97" s="121" t="s">
        <v>1097</v>
      </c>
      <c r="Q97" s="121" t="s">
        <v>122</v>
      </c>
      <c r="R97" s="121" t="s">
        <v>330</v>
      </c>
      <c r="S97" s="121" t="s">
        <v>856</v>
      </c>
      <c r="T97" s="121" t="s">
        <v>198</v>
      </c>
      <c r="U97" s="129">
        <v>43952</v>
      </c>
      <c r="V97" s="121">
        <v>100</v>
      </c>
      <c r="W97" s="121" t="s">
        <v>152</v>
      </c>
      <c r="X97" s="121"/>
      <c r="Y97" s="127">
        <v>43976</v>
      </c>
      <c r="Z97" s="36"/>
    </row>
    <row r="98" spans="1:26" ht="81" x14ac:dyDescent="0.45">
      <c r="A98" s="131" t="s">
        <v>1013</v>
      </c>
      <c r="B98" s="121" t="s">
        <v>33</v>
      </c>
      <c r="C98" s="121" t="s">
        <v>1014</v>
      </c>
      <c r="D98" s="126" t="s">
        <v>1015</v>
      </c>
      <c r="E98" s="121" t="s">
        <v>1301</v>
      </c>
      <c r="F98" s="121"/>
      <c r="G98" s="127"/>
      <c r="H98" s="127"/>
      <c r="I98" s="127">
        <v>43944</v>
      </c>
      <c r="J98" s="121" t="s">
        <v>1016</v>
      </c>
      <c r="K98" s="120" t="str">
        <f>HYPERLINK(Table14[[#This Row],[URL-not hyperlinked]])</f>
        <v>https://clinicaltrials.gov/show/NCT04361253</v>
      </c>
      <c r="L98" s="126" t="s">
        <v>182</v>
      </c>
      <c r="M98" s="126" t="s">
        <v>188</v>
      </c>
      <c r="N98" s="126" t="s">
        <v>133</v>
      </c>
      <c r="O98" s="126" t="s">
        <v>900</v>
      </c>
      <c r="P98" s="121" t="s">
        <v>1017</v>
      </c>
      <c r="Q98" s="121" t="s">
        <v>1018</v>
      </c>
      <c r="R98" s="121" t="s">
        <v>122</v>
      </c>
      <c r="S98" s="121" t="s">
        <v>856</v>
      </c>
      <c r="T98" s="121" t="s">
        <v>1019</v>
      </c>
      <c r="U98" s="130">
        <v>43922</v>
      </c>
      <c r="V98" s="121">
        <v>220</v>
      </c>
      <c r="W98" s="121" t="s">
        <v>136</v>
      </c>
      <c r="X98" s="121"/>
      <c r="Y98" s="127">
        <v>43976</v>
      </c>
      <c r="Z98" s="36"/>
    </row>
    <row r="99" spans="1:26" ht="67.5" x14ac:dyDescent="0.45">
      <c r="A99" s="131" t="s">
        <v>889</v>
      </c>
      <c r="B99" s="121" t="s">
        <v>33</v>
      </c>
      <c r="C99" s="121" t="s">
        <v>890</v>
      </c>
      <c r="D99" s="126" t="s">
        <v>891</v>
      </c>
      <c r="E99" s="121" t="s">
        <v>1302</v>
      </c>
      <c r="F99" s="121"/>
      <c r="G99" s="127"/>
      <c r="H99" s="127"/>
      <c r="I99" s="127">
        <v>43920</v>
      </c>
      <c r="J99" s="121" t="s">
        <v>892</v>
      </c>
      <c r="K99" s="120" t="str">
        <f>HYPERLINK(Table14[[#This Row],[URL-not hyperlinked]])</f>
        <v>https://clinicaltrials.gov/show/NCT04330261</v>
      </c>
      <c r="L99" s="126" t="s">
        <v>182</v>
      </c>
      <c r="M99" s="126" t="s">
        <v>164</v>
      </c>
      <c r="N99" s="126" t="s">
        <v>130</v>
      </c>
      <c r="O99" s="126"/>
      <c r="P99" s="121" t="s">
        <v>893</v>
      </c>
      <c r="Q99" s="121" t="s">
        <v>122</v>
      </c>
      <c r="R99" s="121" t="s">
        <v>330</v>
      </c>
      <c r="S99" s="121" t="s">
        <v>137</v>
      </c>
      <c r="T99" s="121" t="s">
        <v>894</v>
      </c>
      <c r="U99" s="129">
        <v>43908</v>
      </c>
      <c r="V99" s="121">
        <v>12500</v>
      </c>
      <c r="W99" s="121"/>
      <c r="X99" s="121"/>
      <c r="Y99" s="127">
        <v>43976</v>
      </c>
      <c r="Z99" s="36"/>
    </row>
    <row r="100" spans="1:26" ht="91.9" x14ac:dyDescent="0.45">
      <c r="A100" s="131" t="s">
        <v>978</v>
      </c>
      <c r="B100" s="121" t="s">
        <v>129</v>
      </c>
      <c r="C100" s="121" t="s">
        <v>979</v>
      </c>
      <c r="D100" s="126" t="s">
        <v>980</v>
      </c>
      <c r="E100" s="121" t="s">
        <v>1303</v>
      </c>
      <c r="F100" s="121"/>
      <c r="G100" s="127"/>
      <c r="H100" s="127"/>
      <c r="I100" s="127">
        <v>43935</v>
      </c>
      <c r="J100" s="121" t="s">
        <v>981</v>
      </c>
      <c r="K100" s="120" t="str">
        <f>HYPERLINK(Table14[[#This Row],[URL-not hyperlinked]])</f>
        <v>https://clinicaltrials.gov/show/NCT04354441</v>
      </c>
      <c r="L100" s="126" t="s">
        <v>182</v>
      </c>
      <c r="M100" s="126" t="s">
        <v>164</v>
      </c>
      <c r="N100" s="126" t="s">
        <v>133</v>
      </c>
      <c r="O100" s="126" t="s">
        <v>982</v>
      </c>
      <c r="P100" s="121" t="s">
        <v>983</v>
      </c>
      <c r="Q100" s="121" t="s">
        <v>330</v>
      </c>
      <c r="R100" s="121" t="s">
        <v>877</v>
      </c>
      <c r="S100" s="121" t="s">
        <v>856</v>
      </c>
      <c r="T100" s="121" t="s">
        <v>984</v>
      </c>
      <c r="U100" s="130">
        <v>43952</v>
      </c>
      <c r="V100" s="121">
        <v>600</v>
      </c>
      <c r="W100" s="121" t="s">
        <v>152</v>
      </c>
      <c r="X100" s="121"/>
      <c r="Y100" s="127">
        <v>43976</v>
      </c>
      <c r="Z100" s="36"/>
    </row>
    <row r="101" spans="1:26" ht="81" x14ac:dyDescent="0.45">
      <c r="A101" s="131" t="s">
        <v>1006</v>
      </c>
      <c r="B101" s="121" t="s">
        <v>323</v>
      </c>
      <c r="C101" s="121" t="s">
        <v>1007</v>
      </c>
      <c r="D101" s="126" t="s">
        <v>1008</v>
      </c>
      <c r="E101" s="121" t="s">
        <v>1304</v>
      </c>
      <c r="F101" s="121"/>
      <c r="G101" s="127"/>
      <c r="H101" s="127"/>
      <c r="I101" s="127">
        <v>43943</v>
      </c>
      <c r="J101" s="121" t="s">
        <v>1009</v>
      </c>
      <c r="K101" s="120" t="str">
        <f>HYPERLINK(Table14[[#This Row],[URL-not hyperlinked]])</f>
        <v>https://clinicaltrials.gov/show/NCT04360811</v>
      </c>
      <c r="L101" s="126" t="s">
        <v>182</v>
      </c>
      <c r="M101" s="126" t="s">
        <v>132</v>
      </c>
      <c r="N101" s="126" t="s">
        <v>133</v>
      </c>
      <c r="O101" s="126" t="s">
        <v>1010</v>
      </c>
      <c r="P101" s="121" t="s">
        <v>1011</v>
      </c>
      <c r="Q101" s="121" t="s">
        <v>330</v>
      </c>
      <c r="R101" s="121" t="s">
        <v>122</v>
      </c>
      <c r="S101" s="121" t="s">
        <v>137</v>
      </c>
      <c r="T101" s="121" t="s">
        <v>1012</v>
      </c>
      <c r="U101" s="129">
        <v>43938</v>
      </c>
      <c r="V101" s="121">
        <v>3600</v>
      </c>
      <c r="W101" s="121" t="s">
        <v>122</v>
      </c>
      <c r="X101" s="121"/>
      <c r="Y101" s="127">
        <v>43976</v>
      </c>
      <c r="Z101" s="36"/>
    </row>
    <row r="102" spans="1:26" ht="40.5" x14ac:dyDescent="0.45">
      <c r="A102" s="131" t="s">
        <v>1048</v>
      </c>
      <c r="B102" s="121" t="s">
        <v>129</v>
      </c>
      <c r="C102" s="121" t="s">
        <v>1049</v>
      </c>
      <c r="D102" s="126" t="s">
        <v>1050</v>
      </c>
      <c r="E102" s="121" t="s">
        <v>1305</v>
      </c>
      <c r="F102" s="121"/>
      <c r="G102" s="127"/>
      <c r="H102" s="127"/>
      <c r="I102" s="127">
        <v>43949</v>
      </c>
      <c r="J102" s="120" t="s">
        <v>1051</v>
      </c>
      <c r="K102" s="120" t="str">
        <f>HYPERLINK(Table14[[#This Row],[URL-not hyperlinked]])</f>
        <v>https://clinicaltrials.gov/show/NCT04368208</v>
      </c>
      <c r="L102" s="126" t="s">
        <v>182</v>
      </c>
      <c r="M102" s="126" t="s">
        <v>132</v>
      </c>
      <c r="N102" s="126" t="s">
        <v>130</v>
      </c>
      <c r="O102" s="126"/>
      <c r="P102" s="121" t="s">
        <v>1052</v>
      </c>
      <c r="Q102" s="121" t="s">
        <v>330</v>
      </c>
      <c r="R102" s="121" t="s">
        <v>877</v>
      </c>
      <c r="S102" s="121" t="s">
        <v>856</v>
      </c>
      <c r="T102" s="121" t="s">
        <v>1053</v>
      </c>
      <c r="U102" s="130">
        <v>43952</v>
      </c>
      <c r="V102" s="121">
        <v>900</v>
      </c>
      <c r="W102" s="121"/>
      <c r="X102" s="121"/>
      <c r="Y102" s="127">
        <v>43976</v>
      </c>
      <c r="Z102" s="36"/>
    </row>
    <row r="103" spans="1:26" ht="65.650000000000006" x14ac:dyDescent="0.45">
      <c r="A103" s="131" t="s">
        <v>960</v>
      </c>
      <c r="B103" s="121" t="s">
        <v>129</v>
      </c>
      <c r="C103" s="121" t="s">
        <v>961</v>
      </c>
      <c r="D103" s="126" t="s">
        <v>962</v>
      </c>
      <c r="E103" s="121" t="s">
        <v>1306</v>
      </c>
      <c r="F103" s="121"/>
      <c r="G103" s="127"/>
      <c r="H103" s="127"/>
      <c r="I103" s="127">
        <v>43931</v>
      </c>
      <c r="J103" s="121" t="s">
        <v>963</v>
      </c>
      <c r="K103" s="120" t="str">
        <f>HYPERLINK(Table14[[#This Row],[URL-not hyperlinked]])</f>
        <v>https://clinicaltrials.gov/show/NCT04348929</v>
      </c>
      <c r="L103" s="126" t="s">
        <v>182</v>
      </c>
      <c r="M103" s="126" t="s">
        <v>132</v>
      </c>
      <c r="N103" s="126" t="s">
        <v>133</v>
      </c>
      <c r="O103" s="126" t="s">
        <v>964</v>
      </c>
      <c r="P103" s="121" t="s">
        <v>965</v>
      </c>
      <c r="Q103" s="121" t="s">
        <v>330</v>
      </c>
      <c r="R103" s="121" t="s">
        <v>122</v>
      </c>
      <c r="S103" s="121" t="s">
        <v>137</v>
      </c>
      <c r="T103" s="121" t="s">
        <v>966</v>
      </c>
      <c r="U103" s="129">
        <v>43937</v>
      </c>
      <c r="V103" s="121">
        <v>600</v>
      </c>
      <c r="W103" s="121" t="s">
        <v>122</v>
      </c>
      <c r="X103" s="121"/>
      <c r="Y103" s="127">
        <v>43976</v>
      </c>
      <c r="Z103" s="36"/>
    </row>
    <row r="104" spans="1:26" ht="40.5" x14ac:dyDescent="0.45">
      <c r="A104" s="131" t="s">
        <v>936</v>
      </c>
      <c r="B104" s="121" t="s">
        <v>33</v>
      </c>
      <c r="C104" s="121"/>
      <c r="D104" s="126" t="s">
        <v>937</v>
      </c>
      <c r="E104" s="121" t="s">
        <v>1307</v>
      </c>
      <c r="F104" s="121"/>
      <c r="G104" s="127"/>
      <c r="H104" s="127"/>
      <c r="I104" s="127">
        <v>43930</v>
      </c>
      <c r="J104" s="121" t="s">
        <v>938</v>
      </c>
      <c r="K104" s="120" t="str">
        <f>HYPERLINK(Table14[[#This Row],[URL-not hyperlinked]])</f>
        <v>https://clinicaltrials.gov/show/NCT04343664</v>
      </c>
      <c r="L104" s="126" t="s">
        <v>182</v>
      </c>
      <c r="M104" s="126" t="s">
        <v>939</v>
      </c>
      <c r="N104" s="126" t="s">
        <v>876</v>
      </c>
      <c r="O104" s="126"/>
      <c r="P104" s="121" t="s">
        <v>940</v>
      </c>
      <c r="Q104" s="121" t="s">
        <v>941</v>
      </c>
      <c r="R104" s="121" t="s">
        <v>122</v>
      </c>
      <c r="S104" s="121" t="s">
        <v>856</v>
      </c>
      <c r="T104" s="121" t="s">
        <v>942</v>
      </c>
      <c r="U104" s="129">
        <v>43933</v>
      </c>
      <c r="V104" s="121">
        <v>10000</v>
      </c>
      <c r="W104" s="121"/>
      <c r="X104" s="121"/>
      <c r="Y104" s="127">
        <v>43976</v>
      </c>
      <c r="Z104" s="36"/>
    </row>
    <row r="105" spans="1:26" ht="54" x14ac:dyDescent="0.45">
      <c r="A105" s="131" t="s">
        <v>911</v>
      </c>
      <c r="B105" s="121" t="s">
        <v>129</v>
      </c>
      <c r="C105" s="121" t="s">
        <v>912</v>
      </c>
      <c r="D105" s="126" t="s">
        <v>913</v>
      </c>
      <c r="E105" s="121" t="s">
        <v>1308</v>
      </c>
      <c r="F105" s="121"/>
      <c r="G105" s="127"/>
      <c r="H105" s="127"/>
      <c r="I105" s="127">
        <v>43924</v>
      </c>
      <c r="J105" s="121" t="s">
        <v>914</v>
      </c>
      <c r="K105" s="120" t="str">
        <f>HYPERLINK(Table14[[#This Row],[URL-not hyperlinked]])</f>
        <v>https://clinicaltrials.gov/show/NCT04336787</v>
      </c>
      <c r="L105" s="126" t="s">
        <v>182</v>
      </c>
      <c r="M105" s="126" t="s">
        <v>190</v>
      </c>
      <c r="N105" s="126" t="s">
        <v>130</v>
      </c>
      <c r="O105" s="126"/>
      <c r="P105" s="121" t="s">
        <v>915</v>
      </c>
      <c r="Q105" s="121" t="s">
        <v>330</v>
      </c>
      <c r="R105" s="121" t="s">
        <v>349</v>
      </c>
      <c r="S105" s="121" t="s">
        <v>856</v>
      </c>
      <c r="T105" s="121" t="s">
        <v>916</v>
      </c>
      <c r="U105" s="129">
        <v>43933</v>
      </c>
      <c r="V105" s="121">
        <v>100</v>
      </c>
      <c r="W105" s="121" t="s">
        <v>122</v>
      </c>
      <c r="X105" s="121"/>
      <c r="Y105" s="127">
        <v>43976</v>
      </c>
      <c r="Z105" s="36"/>
    </row>
    <row r="106" spans="1:26" ht="40.5" x14ac:dyDescent="0.45">
      <c r="A106" s="131" t="s">
        <v>866</v>
      </c>
      <c r="B106" s="121" t="s">
        <v>33</v>
      </c>
      <c r="C106" s="121"/>
      <c r="D106" s="126" t="s">
        <v>867</v>
      </c>
      <c r="E106" s="121" t="s">
        <v>1309</v>
      </c>
      <c r="F106" s="121"/>
      <c r="G106" s="127"/>
      <c r="H106" s="127"/>
      <c r="I106" s="127">
        <v>43879</v>
      </c>
      <c r="J106" s="121" t="s">
        <v>868</v>
      </c>
      <c r="K106" s="120" t="str">
        <f>HYPERLINK(Table14[[#This Row],[URL-not hyperlinked]])</f>
        <v>https://clinicaltrials.gov/show/NCT04279899</v>
      </c>
      <c r="L106" s="126" t="s">
        <v>182</v>
      </c>
      <c r="M106" s="126" t="s">
        <v>121</v>
      </c>
      <c r="N106" s="126" t="s">
        <v>130</v>
      </c>
      <c r="O106" s="126"/>
      <c r="P106" s="121" t="s">
        <v>392</v>
      </c>
      <c r="Q106" s="121" t="s">
        <v>122</v>
      </c>
      <c r="R106" s="121" t="s">
        <v>869</v>
      </c>
      <c r="S106" s="121" t="s">
        <v>137</v>
      </c>
      <c r="T106" s="121" t="s">
        <v>870</v>
      </c>
      <c r="U106" s="129">
        <v>43862</v>
      </c>
      <c r="V106" s="121">
        <v>100</v>
      </c>
      <c r="W106" s="121" t="s">
        <v>122</v>
      </c>
      <c r="X106" s="121"/>
      <c r="Y106" s="127">
        <v>43976</v>
      </c>
      <c r="Z106" s="36"/>
    </row>
    <row r="107" spans="1:26" ht="65.650000000000006" x14ac:dyDescent="0.45">
      <c r="A107" s="131" t="s">
        <v>1060</v>
      </c>
      <c r="B107" s="121" t="s">
        <v>33</v>
      </c>
      <c r="C107" s="121" t="s">
        <v>1061</v>
      </c>
      <c r="D107" s="126" t="s">
        <v>1062</v>
      </c>
      <c r="E107" s="121" t="s">
        <v>1310</v>
      </c>
      <c r="F107" s="121"/>
      <c r="G107" s="127"/>
      <c r="H107" s="127"/>
      <c r="I107" s="127">
        <v>43951</v>
      </c>
      <c r="J107" s="120" t="s">
        <v>1063</v>
      </c>
      <c r="K107" s="120" t="str">
        <f>HYPERLINK(Table14[[#This Row],[URL-not hyperlinked]])</f>
        <v>https://clinicaltrials.gov/show/NCT04370834</v>
      </c>
      <c r="L107" s="126" t="s">
        <v>182</v>
      </c>
      <c r="M107" s="126" t="s">
        <v>153</v>
      </c>
      <c r="N107" s="126" t="s">
        <v>133</v>
      </c>
      <c r="O107" s="126" t="s">
        <v>1064</v>
      </c>
      <c r="P107" s="121" t="s">
        <v>150</v>
      </c>
      <c r="Q107" s="121" t="s">
        <v>957</v>
      </c>
      <c r="R107" s="121" t="s">
        <v>122</v>
      </c>
      <c r="S107" s="121" t="s">
        <v>856</v>
      </c>
      <c r="T107" s="121" t="s">
        <v>151</v>
      </c>
      <c r="U107" s="129">
        <v>43952</v>
      </c>
      <c r="V107" s="121">
        <v>200</v>
      </c>
      <c r="W107" s="121" t="s">
        <v>152</v>
      </c>
      <c r="X107" s="121"/>
      <c r="Y107" s="127">
        <v>43976</v>
      </c>
      <c r="Z107" s="36"/>
    </row>
    <row r="108" spans="1:26" ht="67.5" x14ac:dyDescent="0.45">
      <c r="A108" s="131" t="s">
        <v>1026</v>
      </c>
      <c r="B108" s="121" t="s">
        <v>129</v>
      </c>
      <c r="C108" s="121" t="s">
        <v>1027</v>
      </c>
      <c r="D108" s="126" t="s">
        <v>1028</v>
      </c>
      <c r="E108" s="121" t="s">
        <v>1311</v>
      </c>
      <c r="F108" s="121"/>
      <c r="G108" s="127"/>
      <c r="H108" s="127"/>
      <c r="I108" s="127">
        <v>43944</v>
      </c>
      <c r="J108" s="121" t="s">
        <v>1029</v>
      </c>
      <c r="K108" s="120" t="str">
        <f>HYPERLINK(Table14[[#This Row],[URL-not hyperlinked]])</f>
        <v>https://clinicaltrials.gov/show/NCT04365231</v>
      </c>
      <c r="L108" s="126" t="s">
        <v>182</v>
      </c>
      <c r="M108" s="126" t="s">
        <v>132</v>
      </c>
      <c r="N108" s="126" t="s">
        <v>133</v>
      </c>
      <c r="O108" s="126" t="s">
        <v>1030</v>
      </c>
      <c r="P108" s="121" t="s">
        <v>134</v>
      </c>
      <c r="Q108" s="121" t="s">
        <v>330</v>
      </c>
      <c r="R108" s="121" t="s">
        <v>122</v>
      </c>
      <c r="S108" s="121" t="s">
        <v>856</v>
      </c>
      <c r="T108" s="121" t="s">
        <v>135</v>
      </c>
      <c r="U108" s="130">
        <v>43922</v>
      </c>
      <c r="V108" s="121">
        <v>50</v>
      </c>
      <c r="W108" s="121" t="s">
        <v>136</v>
      </c>
      <c r="X108" s="121"/>
      <c r="Y108" s="127">
        <v>43976</v>
      </c>
      <c r="Z108" s="36"/>
    </row>
    <row r="109" spans="1:26" ht="40.5" x14ac:dyDescent="0.45">
      <c r="A109" s="131" t="s">
        <v>1054</v>
      </c>
      <c r="B109" s="121" t="s">
        <v>129</v>
      </c>
      <c r="C109" s="121" t="s">
        <v>1055</v>
      </c>
      <c r="D109" s="126" t="s">
        <v>1056</v>
      </c>
      <c r="E109" s="121" t="s">
        <v>1312</v>
      </c>
      <c r="F109" s="121"/>
      <c r="G109" s="127"/>
      <c r="H109" s="127"/>
      <c r="I109" s="127">
        <v>43950</v>
      </c>
      <c r="J109" s="120" t="s">
        <v>1057</v>
      </c>
      <c r="K109" s="120" t="str">
        <f>HYPERLINK(Table14[[#This Row],[URL-not hyperlinked]])</f>
        <v>https://clinicaltrials.gov/show/NCT04369859</v>
      </c>
      <c r="L109" s="126" t="s">
        <v>182</v>
      </c>
      <c r="M109" s="126" t="s">
        <v>132</v>
      </c>
      <c r="N109" s="126" t="s">
        <v>130</v>
      </c>
      <c r="O109" s="126"/>
      <c r="P109" s="121" t="s">
        <v>1058</v>
      </c>
      <c r="Q109" s="121" t="s">
        <v>330</v>
      </c>
      <c r="R109" s="121" t="s">
        <v>122</v>
      </c>
      <c r="S109" s="121" t="s">
        <v>137</v>
      </c>
      <c r="T109" s="121" t="s">
        <v>1059</v>
      </c>
      <c r="U109" s="129">
        <v>43944</v>
      </c>
      <c r="V109" s="121">
        <v>1300</v>
      </c>
      <c r="W109" s="121"/>
      <c r="X109" s="121"/>
      <c r="Y109" s="127">
        <v>43976</v>
      </c>
      <c r="Z109" s="36"/>
    </row>
    <row r="110" spans="1:26" ht="54" x14ac:dyDescent="0.45">
      <c r="A110" s="131" t="s">
        <v>874</v>
      </c>
      <c r="B110" s="121" t="s">
        <v>129</v>
      </c>
      <c r="C110" s="121" t="s">
        <v>140</v>
      </c>
      <c r="D110" s="126" t="s">
        <v>141</v>
      </c>
      <c r="E110" s="121" t="s">
        <v>1313</v>
      </c>
      <c r="F110" s="121"/>
      <c r="G110" s="127"/>
      <c r="H110" s="127"/>
      <c r="I110" s="127">
        <v>43908</v>
      </c>
      <c r="J110" s="121" t="s">
        <v>875</v>
      </c>
      <c r="K110" s="120" t="str">
        <f>HYPERLINK(Table14[[#This Row],[URL-not hyperlinked]])</f>
        <v>https://clinicaltrials.gov/show/NCT04315870</v>
      </c>
      <c r="L110" s="126" t="s">
        <v>182</v>
      </c>
      <c r="M110" s="126" t="s">
        <v>120</v>
      </c>
      <c r="N110" s="126" t="s">
        <v>876</v>
      </c>
      <c r="O110" s="126"/>
      <c r="P110" s="121" t="s">
        <v>142</v>
      </c>
      <c r="Q110" s="121" t="s">
        <v>330</v>
      </c>
      <c r="R110" s="121" t="s">
        <v>877</v>
      </c>
      <c r="S110" s="121" t="s">
        <v>137</v>
      </c>
      <c r="T110" s="121" t="s">
        <v>144</v>
      </c>
      <c r="U110" s="129">
        <v>43831</v>
      </c>
      <c r="V110" s="121">
        <v>20</v>
      </c>
      <c r="W110" s="121" t="s">
        <v>122</v>
      </c>
      <c r="X110" s="121"/>
      <c r="Y110" s="127">
        <v>43976</v>
      </c>
      <c r="Z110" s="36"/>
    </row>
    <row r="111" spans="1:26" ht="39.4" x14ac:dyDescent="0.45">
      <c r="A111" s="131" t="s">
        <v>139</v>
      </c>
      <c r="B111" s="121" t="s">
        <v>129</v>
      </c>
      <c r="C111" s="121" t="s">
        <v>140</v>
      </c>
      <c r="D111" s="126" t="s">
        <v>141</v>
      </c>
      <c r="E111" s="121" t="s">
        <v>1313</v>
      </c>
      <c r="F111" s="121"/>
      <c r="G111" s="127"/>
      <c r="H111" s="127"/>
      <c r="I111" s="127">
        <v>43910</v>
      </c>
      <c r="J111" s="121" t="s">
        <v>878</v>
      </c>
      <c r="K111" s="120" t="str">
        <f>HYPERLINK(Table14[[#This Row],[URL-not hyperlinked]])</f>
        <v>https://clinicaltrials.gov/show/NCT04319016</v>
      </c>
      <c r="L111" s="126" t="s">
        <v>182</v>
      </c>
      <c r="M111" s="126" t="s">
        <v>120</v>
      </c>
      <c r="N111" s="126" t="s">
        <v>876</v>
      </c>
      <c r="O111" s="126"/>
      <c r="P111" s="121" t="s">
        <v>142</v>
      </c>
      <c r="Q111" s="121" t="s">
        <v>122</v>
      </c>
      <c r="R111" s="121" t="s">
        <v>122</v>
      </c>
      <c r="S111" s="121" t="s">
        <v>137</v>
      </c>
      <c r="T111" s="121" t="s">
        <v>143</v>
      </c>
      <c r="U111" s="129">
        <v>43831</v>
      </c>
      <c r="V111" s="121">
        <v>200</v>
      </c>
      <c r="W111" s="121"/>
      <c r="X111" s="121"/>
      <c r="Y111" s="127">
        <v>43976</v>
      </c>
      <c r="Z111" s="36"/>
    </row>
    <row r="112" spans="1:26" ht="40.5" x14ac:dyDescent="0.45">
      <c r="A112" s="131" t="s">
        <v>1142</v>
      </c>
      <c r="B112" s="121" t="s">
        <v>129</v>
      </c>
      <c r="C112" s="121" t="s">
        <v>1143</v>
      </c>
      <c r="D112" s="126" t="s">
        <v>1144</v>
      </c>
      <c r="E112" s="121" t="s">
        <v>1314</v>
      </c>
      <c r="F112" s="121"/>
      <c r="G112" s="127"/>
      <c r="H112" s="127"/>
      <c r="I112" s="127">
        <v>43965</v>
      </c>
      <c r="J112" s="120" t="s">
        <v>1145</v>
      </c>
      <c r="K112" s="120" t="str">
        <f>HYPERLINK(Table14[[#This Row],[URL-not hyperlinked]])</f>
        <v>https://clinicaltrials.gov/show/NCT04389554</v>
      </c>
      <c r="L112" s="126" t="s">
        <v>182</v>
      </c>
      <c r="M112" s="126" t="s">
        <v>190</v>
      </c>
      <c r="N112" s="126" t="s">
        <v>876</v>
      </c>
      <c r="O112" s="126"/>
      <c r="P112" s="121" t="s">
        <v>927</v>
      </c>
      <c r="Q112" s="121" t="s">
        <v>330</v>
      </c>
      <c r="R112" s="121" t="s">
        <v>349</v>
      </c>
      <c r="S112" s="121" t="s">
        <v>137</v>
      </c>
      <c r="T112" s="121" t="s">
        <v>1146</v>
      </c>
      <c r="U112" s="129">
        <v>43965</v>
      </c>
      <c r="V112" s="121">
        <v>400</v>
      </c>
      <c r="W112" s="121"/>
      <c r="X112" s="121"/>
      <c r="Y112" s="127">
        <v>43976</v>
      </c>
      <c r="Z112" s="36"/>
    </row>
    <row r="113" spans="1:26" ht="40.5" x14ac:dyDescent="0.45">
      <c r="A113" s="131" t="s">
        <v>216</v>
      </c>
      <c r="B113" s="121" t="s">
        <v>129</v>
      </c>
      <c r="C113" s="121" t="s">
        <v>217</v>
      </c>
      <c r="D113" s="126" t="s">
        <v>1124</v>
      </c>
      <c r="E113" s="121" t="s">
        <v>1315</v>
      </c>
      <c r="F113" s="121"/>
      <c r="G113" s="127"/>
      <c r="H113" s="127"/>
      <c r="I113" s="127">
        <v>43961</v>
      </c>
      <c r="J113" s="120" t="s">
        <v>1125</v>
      </c>
      <c r="K113" s="120" t="str">
        <f>HYPERLINK(Table14[[#This Row],[URL-not hyperlinked]])</f>
        <v>https://clinicaltrials.gov/show/NCT04385238</v>
      </c>
      <c r="L113" s="126" t="s">
        <v>182</v>
      </c>
      <c r="M113" s="126"/>
      <c r="N113" s="126" t="s">
        <v>130</v>
      </c>
      <c r="O113" s="126"/>
      <c r="P113" s="121" t="s">
        <v>1047</v>
      </c>
      <c r="Q113" s="121" t="s">
        <v>330</v>
      </c>
      <c r="R113" s="121" t="s">
        <v>122</v>
      </c>
      <c r="S113" s="121" t="s">
        <v>856</v>
      </c>
      <c r="T113" s="121" t="s">
        <v>218</v>
      </c>
      <c r="U113" s="129">
        <v>43971</v>
      </c>
      <c r="V113" s="121">
        <v>25000</v>
      </c>
      <c r="W113" s="121"/>
      <c r="X113" s="121"/>
      <c r="Y113" s="127">
        <v>43976</v>
      </c>
      <c r="Z113" s="36"/>
    </row>
    <row r="114" spans="1:26" ht="39.4" x14ac:dyDescent="0.45">
      <c r="A114" s="131" t="s">
        <v>1043</v>
      </c>
      <c r="B114" s="121" t="s">
        <v>129</v>
      </c>
      <c r="C114" s="121" t="s">
        <v>1044</v>
      </c>
      <c r="D114" s="126" t="s">
        <v>1045</v>
      </c>
      <c r="E114" s="121" t="s">
        <v>1316</v>
      </c>
      <c r="F114" s="121"/>
      <c r="G114" s="127"/>
      <c r="H114" s="127"/>
      <c r="I114" s="127">
        <v>43944</v>
      </c>
      <c r="J114" s="121" t="s">
        <v>1046</v>
      </c>
      <c r="K114" s="120" t="str">
        <f>HYPERLINK(Table14[[#This Row],[URL-not hyperlinked]])</f>
        <v>https://clinicaltrials.gov/show/NCT04366986</v>
      </c>
      <c r="L114" s="126" t="s">
        <v>182</v>
      </c>
      <c r="M114" s="126" t="s">
        <v>153</v>
      </c>
      <c r="N114" s="126" t="s">
        <v>876</v>
      </c>
      <c r="O114" s="126"/>
      <c r="P114" s="121" t="s">
        <v>1047</v>
      </c>
      <c r="Q114" s="121" t="s">
        <v>330</v>
      </c>
      <c r="R114" s="121" t="s">
        <v>122</v>
      </c>
      <c r="S114" s="121" t="s">
        <v>856</v>
      </c>
      <c r="T114" s="121" t="s">
        <v>131</v>
      </c>
      <c r="U114" s="129">
        <v>43952</v>
      </c>
      <c r="V114" s="121">
        <v>25000</v>
      </c>
      <c r="W114" s="121"/>
      <c r="X114" s="121"/>
      <c r="Y114" s="127">
        <v>43976</v>
      </c>
      <c r="Z114" s="36"/>
    </row>
    <row r="115" spans="1:26" ht="67.5" x14ac:dyDescent="0.45">
      <c r="A115" s="131" t="s">
        <v>1138</v>
      </c>
      <c r="B115" s="121" t="s">
        <v>129</v>
      </c>
      <c r="C115" s="121"/>
      <c r="D115" s="126" t="s">
        <v>1139</v>
      </c>
      <c r="E115" s="121" t="s">
        <v>1317</v>
      </c>
      <c r="F115" s="121"/>
      <c r="G115" s="127"/>
      <c r="H115" s="127"/>
      <c r="I115" s="127">
        <v>43965</v>
      </c>
      <c r="J115" s="120" t="s">
        <v>1140</v>
      </c>
      <c r="K115" s="120" t="str">
        <f>HYPERLINK(Table14[[#This Row],[URL-not hyperlinked]])</f>
        <v>https://clinicaltrials.gov/show/NCT04389515</v>
      </c>
      <c r="L115" s="126" t="s">
        <v>182</v>
      </c>
      <c r="M115" s="126" t="s">
        <v>190</v>
      </c>
      <c r="N115" s="126" t="s">
        <v>130</v>
      </c>
      <c r="O115" s="126"/>
      <c r="P115" s="121" t="s">
        <v>927</v>
      </c>
      <c r="Q115" s="121" t="s">
        <v>330</v>
      </c>
      <c r="R115" s="121" t="s">
        <v>349</v>
      </c>
      <c r="S115" s="121" t="s">
        <v>856</v>
      </c>
      <c r="T115" s="121" t="s">
        <v>1141</v>
      </c>
      <c r="U115" s="129">
        <v>43965</v>
      </c>
      <c r="V115" s="121">
        <v>75</v>
      </c>
      <c r="W115" s="121"/>
      <c r="X115" s="121"/>
      <c r="Y115" s="127">
        <v>43976</v>
      </c>
      <c r="Z115" s="36"/>
    </row>
    <row r="116" spans="1:26" ht="54" x14ac:dyDescent="0.45">
      <c r="A116" s="131" t="s">
        <v>1134</v>
      </c>
      <c r="B116" s="121" t="s">
        <v>129</v>
      </c>
      <c r="C116" s="121"/>
      <c r="D116" s="126" t="s">
        <v>1135</v>
      </c>
      <c r="E116" s="121" t="s">
        <v>1318</v>
      </c>
      <c r="F116" s="121"/>
      <c r="G116" s="127"/>
      <c r="H116" s="127"/>
      <c r="I116" s="127">
        <v>43965</v>
      </c>
      <c r="J116" s="120" t="s">
        <v>1136</v>
      </c>
      <c r="K116" s="120" t="str">
        <f>HYPERLINK(Table14[[#This Row],[URL-not hyperlinked]])</f>
        <v>https://clinicaltrials.gov/show/NCT04389489</v>
      </c>
      <c r="L116" s="126" t="s">
        <v>182</v>
      </c>
      <c r="M116" s="126" t="s">
        <v>190</v>
      </c>
      <c r="N116" s="126" t="s">
        <v>130</v>
      </c>
      <c r="O116" s="126"/>
      <c r="P116" s="121" t="s">
        <v>927</v>
      </c>
      <c r="Q116" s="121" t="s">
        <v>330</v>
      </c>
      <c r="R116" s="121" t="s">
        <v>349</v>
      </c>
      <c r="S116" s="121" t="s">
        <v>856</v>
      </c>
      <c r="T116" s="121" t="s">
        <v>1137</v>
      </c>
      <c r="U116" s="129">
        <v>43965</v>
      </c>
      <c r="V116" s="121">
        <v>140</v>
      </c>
      <c r="W116" s="121"/>
      <c r="X116" s="121"/>
      <c r="Y116" s="127">
        <v>43976</v>
      </c>
      <c r="Z116" s="36"/>
    </row>
    <row r="117" spans="1:26" ht="27" x14ac:dyDescent="0.45">
      <c r="A117" s="131" t="s">
        <v>1079</v>
      </c>
      <c r="B117" s="121" t="s">
        <v>33</v>
      </c>
      <c r="C117" s="121"/>
      <c r="D117" s="126" t="s">
        <v>1080</v>
      </c>
      <c r="E117" s="121" t="s">
        <v>1319</v>
      </c>
      <c r="F117" s="121"/>
      <c r="G117" s="127"/>
      <c r="H117" s="127"/>
      <c r="I117" s="127">
        <v>43952</v>
      </c>
      <c r="J117" s="120" t="s">
        <v>1081</v>
      </c>
      <c r="K117" s="120" t="str">
        <f>HYPERLINK(Table14[[#This Row],[URL-not hyperlinked]])</f>
        <v>https://clinicaltrials.gov/show/NCT04374838</v>
      </c>
      <c r="L117" s="126" t="s">
        <v>182</v>
      </c>
      <c r="M117" s="126" t="s">
        <v>155</v>
      </c>
      <c r="N117" s="126" t="s">
        <v>130</v>
      </c>
      <c r="O117" s="126"/>
      <c r="P117" s="121" t="s">
        <v>1082</v>
      </c>
      <c r="Q117" s="121" t="s">
        <v>122</v>
      </c>
      <c r="R117" s="121" t="s">
        <v>122</v>
      </c>
      <c r="S117" s="121" t="s">
        <v>856</v>
      </c>
      <c r="T117" s="121" t="s">
        <v>1083</v>
      </c>
      <c r="U117" s="129">
        <v>43966</v>
      </c>
      <c r="V117" s="121">
        <v>20</v>
      </c>
      <c r="W117" s="121"/>
      <c r="X117" s="121"/>
      <c r="Y117" s="127">
        <v>43976</v>
      </c>
      <c r="Z117" s="36"/>
    </row>
    <row r="118" spans="1:26" ht="131.25" x14ac:dyDescent="0.45">
      <c r="A118" s="131" t="s">
        <v>930</v>
      </c>
      <c r="B118" s="121" t="s">
        <v>33</v>
      </c>
      <c r="C118" s="121" t="s">
        <v>931</v>
      </c>
      <c r="D118" s="126" t="s">
        <v>932</v>
      </c>
      <c r="E118" s="121" t="s">
        <v>1320</v>
      </c>
      <c r="F118" s="121"/>
      <c r="G118" s="127"/>
      <c r="H118" s="127"/>
      <c r="I118" s="127">
        <v>43924</v>
      </c>
      <c r="J118" s="121" t="s">
        <v>933</v>
      </c>
      <c r="K118" s="120" t="str">
        <f>HYPERLINK(Table14[[#This Row],[URL-not hyperlinked]])</f>
        <v>https://clinicaltrials.gov/show/NCT04341168</v>
      </c>
      <c r="L118" s="126" t="s">
        <v>182</v>
      </c>
      <c r="M118" s="126" t="s">
        <v>125</v>
      </c>
      <c r="N118" s="126" t="s">
        <v>130</v>
      </c>
      <c r="O118" s="126"/>
      <c r="P118" s="121" t="s">
        <v>934</v>
      </c>
      <c r="Q118" s="121" t="s">
        <v>122</v>
      </c>
      <c r="R118" s="121" t="s">
        <v>122</v>
      </c>
      <c r="S118" s="121" t="s">
        <v>856</v>
      </c>
      <c r="T118" s="121" t="s">
        <v>935</v>
      </c>
      <c r="U118" s="130">
        <v>43922</v>
      </c>
      <c r="V118" s="121">
        <v>160</v>
      </c>
      <c r="W118" s="121"/>
      <c r="X118" s="121"/>
      <c r="Y118" s="127">
        <v>43976</v>
      </c>
      <c r="Z118" s="36"/>
    </row>
    <row r="119" spans="1:26" ht="67.5" x14ac:dyDescent="0.45">
      <c r="A119" s="131" t="s">
        <v>1084</v>
      </c>
      <c r="B119" s="121" t="s">
        <v>191</v>
      </c>
      <c r="C119" s="121" t="s">
        <v>1085</v>
      </c>
      <c r="D119" s="126" t="s">
        <v>1086</v>
      </c>
      <c r="E119" s="121" t="s">
        <v>1321</v>
      </c>
      <c r="F119" s="121"/>
      <c r="G119" s="127"/>
      <c r="H119" s="127"/>
      <c r="I119" s="127">
        <v>43942</v>
      </c>
      <c r="J119" s="120" t="s">
        <v>1087</v>
      </c>
      <c r="K119" s="120" t="str">
        <f>HYPERLINK(Table14[[#This Row],[URL-not hyperlinked]])</f>
        <v>https://clinicaltrials.gov/show/NCT04375748</v>
      </c>
      <c r="L119" s="126" t="s">
        <v>182</v>
      </c>
      <c r="M119" s="126" t="s">
        <v>132</v>
      </c>
      <c r="N119" s="126" t="s">
        <v>130</v>
      </c>
      <c r="O119" s="126"/>
      <c r="P119" s="121" t="s">
        <v>1011</v>
      </c>
      <c r="Q119" s="121" t="s">
        <v>122</v>
      </c>
      <c r="R119" s="121" t="s">
        <v>122</v>
      </c>
      <c r="S119" s="121" t="s">
        <v>137</v>
      </c>
      <c r="T119" s="121" t="s">
        <v>1088</v>
      </c>
      <c r="U119" s="129">
        <v>43936</v>
      </c>
      <c r="V119" s="121">
        <v>400</v>
      </c>
      <c r="W119" s="121"/>
      <c r="X119" s="121"/>
      <c r="Y119" s="127">
        <v>43976</v>
      </c>
      <c r="Z119" s="36"/>
    </row>
    <row r="120" spans="1:26" ht="144.4" x14ac:dyDescent="0.45">
      <c r="A120" s="131" t="s">
        <v>945</v>
      </c>
      <c r="B120" s="121" t="s">
        <v>33</v>
      </c>
      <c r="C120" s="121" t="s">
        <v>946</v>
      </c>
      <c r="D120" s="126" t="s">
        <v>947</v>
      </c>
      <c r="E120" s="121" t="s">
        <v>1322</v>
      </c>
      <c r="F120" s="121"/>
      <c r="G120" s="127"/>
      <c r="H120" s="127"/>
      <c r="I120" s="127">
        <v>43924</v>
      </c>
      <c r="J120" s="121" t="s">
        <v>948</v>
      </c>
      <c r="K120" s="120" t="str">
        <f>HYPERLINK(Table14[[#This Row],[URL-not hyperlinked]])</f>
        <v>https://clinicaltrials.gov/show/NCT04347278</v>
      </c>
      <c r="L120" s="126" t="s">
        <v>182</v>
      </c>
      <c r="M120" s="126" t="s">
        <v>189</v>
      </c>
      <c r="N120" s="126" t="s">
        <v>876</v>
      </c>
      <c r="O120" s="126"/>
      <c r="P120" s="121" t="s">
        <v>949</v>
      </c>
      <c r="Q120" s="121" t="s">
        <v>850</v>
      </c>
      <c r="R120" s="121" t="s">
        <v>950</v>
      </c>
      <c r="S120" s="121" t="s">
        <v>856</v>
      </c>
      <c r="T120" s="121" t="s">
        <v>951</v>
      </c>
      <c r="U120" s="129">
        <v>43936</v>
      </c>
      <c r="V120" s="121">
        <v>100</v>
      </c>
      <c r="W120" s="121"/>
      <c r="X120" s="121"/>
      <c r="Y120" s="127">
        <v>43976</v>
      </c>
      <c r="Z120" s="36"/>
    </row>
    <row r="121" spans="1:26" ht="52.5" x14ac:dyDescent="0.45">
      <c r="A121" s="131" t="s">
        <v>1131</v>
      </c>
      <c r="B121" s="121" t="s">
        <v>129</v>
      </c>
      <c r="C121" s="121"/>
      <c r="D121" s="126" t="s">
        <v>1132</v>
      </c>
      <c r="E121" s="121" t="s">
        <v>1323</v>
      </c>
      <c r="F121" s="121"/>
      <c r="G121" s="127"/>
      <c r="H121" s="127"/>
      <c r="I121" s="127">
        <v>43958</v>
      </c>
      <c r="J121" s="120" t="s">
        <v>1133</v>
      </c>
      <c r="K121" s="120" t="str">
        <f>HYPERLINK(Table14[[#This Row],[URL-not hyperlinked]])</f>
        <v>https://clinicaltrials.gov/show/NCT04388605</v>
      </c>
      <c r="L121" s="126" t="s">
        <v>182</v>
      </c>
      <c r="M121" s="126" t="s">
        <v>153</v>
      </c>
      <c r="N121" s="126" t="s">
        <v>876</v>
      </c>
      <c r="O121" s="126"/>
      <c r="P121" s="121" t="s">
        <v>210</v>
      </c>
      <c r="Q121" s="121" t="s">
        <v>330</v>
      </c>
      <c r="R121" s="121" t="s">
        <v>122</v>
      </c>
      <c r="S121" s="121" t="s">
        <v>137</v>
      </c>
      <c r="T121" s="121" t="s">
        <v>211</v>
      </c>
      <c r="U121" s="129">
        <v>43942</v>
      </c>
      <c r="V121" s="121">
        <v>11000</v>
      </c>
      <c r="W121" s="121"/>
      <c r="X121" s="121"/>
      <c r="Y121" s="127">
        <v>43976</v>
      </c>
      <c r="Z121" s="36"/>
    </row>
    <row r="122" spans="1:26" ht="67.5" x14ac:dyDescent="0.45">
      <c r="A122" s="131" t="s">
        <v>1071</v>
      </c>
      <c r="B122" s="121" t="s">
        <v>33</v>
      </c>
      <c r="C122" s="121" t="s">
        <v>1072</v>
      </c>
      <c r="D122" s="126" t="s">
        <v>1073</v>
      </c>
      <c r="E122" s="121" t="s">
        <v>1324</v>
      </c>
      <c r="F122" s="121"/>
      <c r="G122" s="127"/>
      <c r="H122" s="127"/>
      <c r="I122" s="127">
        <v>43950</v>
      </c>
      <c r="J122" s="120" t="s">
        <v>1074</v>
      </c>
      <c r="K122" s="120" t="str">
        <f>HYPERLINK(Table14[[#This Row],[URL-not hyperlinked]])</f>
        <v>https://clinicaltrials.gov/show/NCT04371926</v>
      </c>
      <c r="L122" s="126" t="s">
        <v>182</v>
      </c>
      <c r="M122" s="126" t="s">
        <v>153</v>
      </c>
      <c r="N122" s="126" t="s">
        <v>133</v>
      </c>
      <c r="O122" s="126" t="s">
        <v>1075</v>
      </c>
      <c r="P122" s="121" t="s">
        <v>1076</v>
      </c>
      <c r="Q122" s="121" t="s">
        <v>883</v>
      </c>
      <c r="R122" s="121" t="s">
        <v>1077</v>
      </c>
      <c r="S122" s="121" t="s">
        <v>856</v>
      </c>
      <c r="T122" s="121" t="s">
        <v>1078</v>
      </c>
      <c r="U122" s="130">
        <v>43983</v>
      </c>
      <c r="V122" s="121">
        <v>64</v>
      </c>
      <c r="W122" s="121" t="s">
        <v>122</v>
      </c>
      <c r="X122" s="121"/>
      <c r="Y122" s="127">
        <v>43976</v>
      </c>
      <c r="Z122" s="36"/>
    </row>
    <row r="123" spans="1:26" ht="341.25" x14ac:dyDescent="0.45">
      <c r="A123" s="131" t="s">
        <v>1037</v>
      </c>
      <c r="B123" s="121" t="s">
        <v>33</v>
      </c>
      <c r="C123" s="121"/>
      <c r="D123" s="126" t="s">
        <v>1038</v>
      </c>
      <c r="E123" s="121" t="s">
        <v>1325</v>
      </c>
      <c r="F123" s="121"/>
      <c r="G123" s="127"/>
      <c r="H123" s="127"/>
      <c r="I123" s="127">
        <v>43938</v>
      </c>
      <c r="J123" s="120" t="s">
        <v>1039</v>
      </c>
      <c r="K123" s="120" t="str">
        <f>HYPERLINK(Table14[[#This Row],[URL-not hyperlinked]])</f>
        <v>https://clinicaltrials.gov/show/NCT04366921</v>
      </c>
      <c r="L123" s="126" t="s">
        <v>182</v>
      </c>
      <c r="M123" s="126" t="s">
        <v>1040</v>
      </c>
      <c r="N123" s="126" t="s">
        <v>130</v>
      </c>
      <c r="O123" s="126"/>
      <c r="P123" s="121" t="s">
        <v>1041</v>
      </c>
      <c r="Q123" s="121" t="s">
        <v>122</v>
      </c>
      <c r="R123" s="121" t="s">
        <v>122</v>
      </c>
      <c r="S123" s="121" t="s">
        <v>137</v>
      </c>
      <c r="T123" s="121" t="s">
        <v>1042</v>
      </c>
      <c r="U123" s="129">
        <v>43931</v>
      </c>
      <c r="V123" s="121">
        <v>150</v>
      </c>
      <c r="W123" s="121"/>
      <c r="X123" s="121"/>
      <c r="Y123" s="127">
        <v>43976</v>
      </c>
      <c r="Z123" s="36"/>
    </row>
    <row r="124" spans="1:26" ht="52.5" x14ac:dyDescent="0.45">
      <c r="A124" s="131" t="s">
        <v>858</v>
      </c>
      <c r="B124" s="121" t="s">
        <v>33</v>
      </c>
      <c r="C124" s="121" t="s">
        <v>169</v>
      </c>
      <c r="D124" s="126" t="s">
        <v>859</v>
      </c>
      <c r="E124" s="121" t="s">
        <v>1326</v>
      </c>
      <c r="F124" s="121"/>
      <c r="G124" s="127"/>
      <c r="H124" s="127"/>
      <c r="I124" s="127">
        <v>43878</v>
      </c>
      <c r="J124" s="121" t="s">
        <v>860</v>
      </c>
      <c r="K124" s="120" t="str">
        <f>HYPERLINK(Table14[[#This Row],[URL-not hyperlinked]])</f>
        <v>https://clinicaltrials.gov/show/NCT04276896</v>
      </c>
      <c r="L124" s="126" t="s">
        <v>182</v>
      </c>
      <c r="M124" s="126" t="s">
        <v>121</v>
      </c>
      <c r="N124" s="126" t="s">
        <v>133</v>
      </c>
      <c r="O124" s="126" t="s">
        <v>861</v>
      </c>
      <c r="P124" s="121" t="s">
        <v>862</v>
      </c>
      <c r="Q124" s="121" t="s">
        <v>863</v>
      </c>
      <c r="R124" s="121" t="s">
        <v>864</v>
      </c>
      <c r="S124" s="121" t="s">
        <v>137</v>
      </c>
      <c r="T124" s="121" t="s">
        <v>170</v>
      </c>
      <c r="U124" s="129">
        <v>43914</v>
      </c>
      <c r="V124" s="121">
        <v>100</v>
      </c>
      <c r="W124" s="121" t="s">
        <v>865</v>
      </c>
      <c r="X124" s="121"/>
      <c r="Y124" s="127">
        <v>43976</v>
      </c>
      <c r="Z124" s="36"/>
    </row>
    <row r="125" spans="1:26" ht="52.5" x14ac:dyDescent="0.45">
      <c r="A125" s="131" t="s">
        <v>1107</v>
      </c>
      <c r="B125" s="121" t="s">
        <v>33</v>
      </c>
      <c r="C125" s="121" t="s">
        <v>1108</v>
      </c>
      <c r="D125" s="126" t="s">
        <v>1109</v>
      </c>
      <c r="E125" s="121" t="s">
        <v>1327</v>
      </c>
      <c r="F125" s="121"/>
      <c r="G125" s="127"/>
      <c r="H125" s="127"/>
      <c r="I125" s="127">
        <v>43951</v>
      </c>
      <c r="J125" s="120" t="s">
        <v>1110</v>
      </c>
      <c r="K125" s="120" t="str">
        <f>HYPERLINK(Table14[[#This Row],[URL-not hyperlinked]])</f>
        <v>https://clinicaltrials.gov/show/NCT04379089</v>
      </c>
      <c r="L125" s="126" t="s">
        <v>182</v>
      </c>
      <c r="M125" s="126" t="s">
        <v>153</v>
      </c>
      <c r="N125" s="126" t="s">
        <v>130</v>
      </c>
      <c r="O125" s="126"/>
      <c r="P125" s="121" t="s">
        <v>1111</v>
      </c>
      <c r="Q125" s="121" t="s">
        <v>122</v>
      </c>
      <c r="R125" s="121" t="s">
        <v>996</v>
      </c>
      <c r="S125" s="121" t="s">
        <v>137</v>
      </c>
      <c r="T125" s="121" t="s">
        <v>1112</v>
      </c>
      <c r="U125" s="129">
        <v>43950</v>
      </c>
      <c r="V125" s="121">
        <v>500</v>
      </c>
      <c r="W125" s="121"/>
      <c r="X125" s="121"/>
      <c r="Y125" s="127">
        <v>43976</v>
      </c>
      <c r="Z125" s="36"/>
    </row>
    <row r="126" spans="1:26" ht="52.5" x14ac:dyDescent="0.45">
      <c r="A126" s="131" t="s">
        <v>871</v>
      </c>
      <c r="B126" s="121" t="s">
        <v>33</v>
      </c>
      <c r="C126" s="121" t="s">
        <v>166</v>
      </c>
      <c r="D126" s="126" t="s">
        <v>872</v>
      </c>
      <c r="E126" s="121" t="s">
        <v>1328</v>
      </c>
      <c r="F126" s="121"/>
      <c r="G126" s="127"/>
      <c r="H126" s="127"/>
      <c r="I126" s="127">
        <v>43895</v>
      </c>
      <c r="J126" s="121" t="s">
        <v>873</v>
      </c>
      <c r="K126" s="120" t="str">
        <f>HYPERLINK(Table14[[#This Row],[URL-not hyperlinked]])</f>
        <v>https://clinicaltrials.gov/show/NCT04299724</v>
      </c>
      <c r="L126" s="126" t="s">
        <v>182</v>
      </c>
      <c r="M126" s="126" t="s">
        <v>121</v>
      </c>
      <c r="N126" s="126" t="s">
        <v>133</v>
      </c>
      <c r="O126" s="126" t="s">
        <v>861</v>
      </c>
      <c r="P126" s="121" t="s">
        <v>862</v>
      </c>
      <c r="Q126" s="121" t="s">
        <v>863</v>
      </c>
      <c r="R126" s="121" t="s">
        <v>864</v>
      </c>
      <c r="S126" s="121" t="s">
        <v>137</v>
      </c>
      <c r="T126" s="121" t="s">
        <v>167</v>
      </c>
      <c r="U126" s="129">
        <v>43876</v>
      </c>
      <c r="V126" s="121">
        <v>100</v>
      </c>
      <c r="W126" s="121" t="s">
        <v>168</v>
      </c>
      <c r="X126" s="121"/>
      <c r="Y126" s="127">
        <v>43976</v>
      </c>
      <c r="Z126" s="36"/>
    </row>
    <row r="127" spans="1:26" ht="40.5" x14ac:dyDescent="0.45">
      <c r="A127" s="131" t="s">
        <v>1113</v>
      </c>
      <c r="B127" s="121" t="s">
        <v>33</v>
      </c>
      <c r="C127" s="121" t="s">
        <v>1114</v>
      </c>
      <c r="D127" s="126" t="s">
        <v>1115</v>
      </c>
      <c r="E127" s="121" t="s">
        <v>1329</v>
      </c>
      <c r="F127" s="121"/>
      <c r="G127" s="127"/>
      <c r="H127" s="127"/>
      <c r="I127" s="127">
        <v>43952</v>
      </c>
      <c r="J127" s="120" t="s">
        <v>1116</v>
      </c>
      <c r="K127" s="120" t="str">
        <f>HYPERLINK(Table14[[#This Row],[URL-not hyperlinked]])</f>
        <v>https://clinicaltrials.gov/show/NCT04384471</v>
      </c>
      <c r="L127" s="126" t="s">
        <v>182</v>
      </c>
      <c r="M127" s="126" t="s">
        <v>164</v>
      </c>
      <c r="N127" s="126" t="s">
        <v>130</v>
      </c>
      <c r="O127" s="126"/>
      <c r="P127" s="121" t="s">
        <v>1117</v>
      </c>
      <c r="Q127" s="121" t="s">
        <v>850</v>
      </c>
      <c r="R127" s="121" t="s">
        <v>122</v>
      </c>
      <c r="S127" s="121" t="s">
        <v>137</v>
      </c>
      <c r="T127" s="121" t="s">
        <v>1118</v>
      </c>
      <c r="U127" s="129">
        <v>43950</v>
      </c>
      <c r="V127" s="121">
        <v>384</v>
      </c>
      <c r="W127" s="121"/>
      <c r="X127" s="121"/>
      <c r="Y127" s="127">
        <v>43976</v>
      </c>
      <c r="Z127" s="36"/>
    </row>
    <row r="128" spans="1:26" ht="39.4" x14ac:dyDescent="0.45">
      <c r="A128" s="131" t="s">
        <v>923</v>
      </c>
      <c r="B128" s="121" t="s">
        <v>33</v>
      </c>
      <c r="C128" s="121" t="s">
        <v>924</v>
      </c>
      <c r="D128" s="126" t="s">
        <v>925</v>
      </c>
      <c r="E128" s="121" t="s">
        <v>1330</v>
      </c>
      <c r="F128" s="121"/>
      <c r="G128" s="127"/>
      <c r="H128" s="127"/>
      <c r="I128" s="127">
        <v>43926</v>
      </c>
      <c r="J128" s="121" t="s">
        <v>926</v>
      </c>
      <c r="K128" s="120" t="str">
        <f>HYPERLINK(Table14[[#This Row],[URL-not hyperlinked]])</f>
        <v>https://clinicaltrials.gov/show/NCT04337320</v>
      </c>
      <c r="L128" s="126" t="s">
        <v>182</v>
      </c>
      <c r="M128" s="126" t="s">
        <v>190</v>
      </c>
      <c r="N128" s="126" t="s">
        <v>876</v>
      </c>
      <c r="O128" s="126"/>
      <c r="P128" s="121" t="s">
        <v>927</v>
      </c>
      <c r="Q128" s="121" t="s">
        <v>122</v>
      </c>
      <c r="R128" s="121" t="s">
        <v>928</v>
      </c>
      <c r="S128" s="121" t="s">
        <v>856</v>
      </c>
      <c r="T128" s="121" t="s">
        <v>929</v>
      </c>
      <c r="U128" s="129">
        <v>43922</v>
      </c>
      <c r="V128" s="121">
        <v>70</v>
      </c>
      <c r="W128" s="121" t="s">
        <v>122</v>
      </c>
      <c r="X128" s="121"/>
      <c r="Y128" s="127">
        <v>43976</v>
      </c>
      <c r="Z128" s="36"/>
    </row>
    <row r="129" spans="1:26" ht="249.4" x14ac:dyDescent="0.45">
      <c r="A129" s="131" t="s">
        <v>1089</v>
      </c>
      <c r="B129" s="121" t="s">
        <v>129</v>
      </c>
      <c r="C129" s="121" t="s">
        <v>192</v>
      </c>
      <c r="D129" s="126" t="s">
        <v>1090</v>
      </c>
      <c r="E129" s="121" t="s">
        <v>1331</v>
      </c>
      <c r="F129" s="121"/>
      <c r="G129" s="127"/>
      <c r="H129" s="127"/>
      <c r="I129" s="127">
        <v>43953</v>
      </c>
      <c r="J129" s="120" t="s">
        <v>1091</v>
      </c>
      <c r="K129" s="120" t="str">
        <f>HYPERLINK(Table14[[#This Row],[URL-not hyperlinked]])</f>
        <v>https://clinicaltrials.gov/show/NCT04377412</v>
      </c>
      <c r="L129" s="126" t="s">
        <v>182</v>
      </c>
      <c r="M129" s="126" t="s">
        <v>1092</v>
      </c>
      <c r="N129" s="126" t="s">
        <v>130</v>
      </c>
      <c r="O129" s="126"/>
      <c r="P129" s="121" t="s">
        <v>1093</v>
      </c>
      <c r="Q129" s="121" t="s">
        <v>330</v>
      </c>
      <c r="R129" s="121" t="s">
        <v>122</v>
      </c>
      <c r="S129" s="121" t="s">
        <v>137</v>
      </c>
      <c r="T129" s="121" t="s">
        <v>193</v>
      </c>
      <c r="U129" s="129">
        <v>43952</v>
      </c>
      <c r="V129" s="121">
        <v>8500</v>
      </c>
      <c r="W129" s="121"/>
      <c r="X129" s="121"/>
      <c r="Y129" s="127">
        <v>43976</v>
      </c>
      <c r="Z129" s="36"/>
    </row>
    <row r="130" spans="1:26" ht="40.5" x14ac:dyDescent="0.45">
      <c r="A130" s="131" t="s">
        <v>1126</v>
      </c>
      <c r="B130" s="121" t="s">
        <v>129</v>
      </c>
      <c r="C130" s="121" t="s">
        <v>212</v>
      </c>
      <c r="D130" s="126" t="s">
        <v>213</v>
      </c>
      <c r="E130" s="121" t="s">
        <v>1332</v>
      </c>
      <c r="F130" s="121"/>
      <c r="G130" s="127"/>
      <c r="H130" s="127"/>
      <c r="I130" s="127">
        <v>43962</v>
      </c>
      <c r="J130" s="120" t="s">
        <v>1127</v>
      </c>
      <c r="K130" s="120" t="str">
        <f>HYPERLINK(Table14[[#This Row],[URL-not hyperlinked]])</f>
        <v>https://clinicaltrials.gov/show/NCT04385914</v>
      </c>
      <c r="L130" s="126" t="s">
        <v>182</v>
      </c>
      <c r="M130" s="126" t="s">
        <v>153</v>
      </c>
      <c r="N130" s="126" t="s">
        <v>130</v>
      </c>
      <c r="O130" s="126"/>
      <c r="P130" s="121" t="s">
        <v>214</v>
      </c>
      <c r="Q130" s="121" t="s">
        <v>330</v>
      </c>
      <c r="R130" s="121" t="s">
        <v>877</v>
      </c>
      <c r="S130" s="121" t="s">
        <v>856</v>
      </c>
      <c r="T130" s="121" t="s">
        <v>215</v>
      </c>
      <c r="U130" s="130">
        <v>43952</v>
      </c>
      <c r="V130" s="121">
        <v>200</v>
      </c>
      <c r="W130" s="121"/>
      <c r="X130" s="121"/>
      <c r="Y130" s="127">
        <v>43976</v>
      </c>
      <c r="Z130" s="36"/>
    </row>
    <row r="131" spans="1:26" ht="196.9" x14ac:dyDescent="0.45">
      <c r="A131" s="131" t="s">
        <v>1119</v>
      </c>
      <c r="B131" s="121" t="s">
        <v>129</v>
      </c>
      <c r="C131" s="121" t="s">
        <v>1120</v>
      </c>
      <c r="D131" s="126" t="s">
        <v>1121</v>
      </c>
      <c r="E131" s="126" t="s">
        <v>1333</v>
      </c>
      <c r="F131" s="121"/>
      <c r="G131" s="127"/>
      <c r="H131" s="127"/>
      <c r="I131" s="127">
        <v>43962</v>
      </c>
      <c r="J131" s="120" t="s">
        <v>1122</v>
      </c>
      <c r="K131" s="120" t="str">
        <f>HYPERLINK(Table14[[#This Row],[URL-not hyperlinked]])</f>
        <v>https://clinicaltrials.gov/show/NCT04384887</v>
      </c>
      <c r="L131" s="126" t="s">
        <v>182</v>
      </c>
      <c r="M131" s="126" t="s">
        <v>190</v>
      </c>
      <c r="N131" s="126" t="s">
        <v>130</v>
      </c>
      <c r="O131" s="126"/>
      <c r="P131" s="121" t="s">
        <v>927</v>
      </c>
      <c r="Q131" s="121" t="s">
        <v>330</v>
      </c>
      <c r="R131" s="121" t="s">
        <v>349</v>
      </c>
      <c r="S131" s="121" t="s">
        <v>856</v>
      </c>
      <c r="T131" s="121" t="s">
        <v>1123</v>
      </c>
      <c r="U131" s="129">
        <v>43946</v>
      </c>
      <c r="V131" s="121">
        <v>100</v>
      </c>
      <c r="W131" s="121"/>
      <c r="X131" s="121"/>
      <c r="Y131" s="127">
        <v>43976</v>
      </c>
      <c r="Z131" s="36"/>
    </row>
    <row r="132" spans="1:26" ht="39.4" x14ac:dyDescent="0.45">
      <c r="A132" s="131" t="s">
        <v>917</v>
      </c>
      <c r="B132" s="121" t="s">
        <v>33</v>
      </c>
      <c r="C132" s="121" t="s">
        <v>918</v>
      </c>
      <c r="D132" s="126" t="s">
        <v>919</v>
      </c>
      <c r="E132" s="121" t="s">
        <v>1334</v>
      </c>
      <c r="F132" s="121"/>
      <c r="G132" s="127"/>
      <c r="H132" s="127"/>
      <c r="I132" s="127">
        <v>43920</v>
      </c>
      <c r="J132" s="121" t="s">
        <v>920</v>
      </c>
      <c r="K132" s="120" t="str">
        <f>HYPERLINK(Table14[[#This Row],[URL-not hyperlinked]])</f>
        <v>https://clinicaltrials.gov/show/NCT04336956</v>
      </c>
      <c r="L132" s="126" t="s">
        <v>182</v>
      </c>
      <c r="M132" s="126" t="s">
        <v>132</v>
      </c>
      <c r="N132" s="126" t="s">
        <v>876</v>
      </c>
      <c r="O132" s="126"/>
      <c r="P132" s="121" t="s">
        <v>921</v>
      </c>
      <c r="Q132" s="121" t="s">
        <v>122</v>
      </c>
      <c r="R132" s="121" t="s">
        <v>330</v>
      </c>
      <c r="S132" s="121" t="s">
        <v>137</v>
      </c>
      <c r="T132" s="121" t="s">
        <v>922</v>
      </c>
      <c r="U132" s="129">
        <v>43928</v>
      </c>
      <c r="V132" s="121">
        <v>250</v>
      </c>
      <c r="W132" s="121"/>
      <c r="X132" s="121"/>
      <c r="Y132" s="127">
        <v>43976</v>
      </c>
      <c r="Z132" s="36"/>
    </row>
    <row r="133" spans="1:26" ht="78.75" x14ac:dyDescent="0.45">
      <c r="A133" s="131" t="s">
        <v>998</v>
      </c>
      <c r="B133" s="121" t="s">
        <v>33</v>
      </c>
      <c r="C133" s="121" t="s">
        <v>999</v>
      </c>
      <c r="D133" s="126" t="s">
        <v>1000</v>
      </c>
      <c r="E133" s="121" t="s">
        <v>1335</v>
      </c>
      <c r="F133" s="121"/>
      <c r="G133" s="127"/>
      <c r="H133" s="127"/>
      <c r="I133" s="127">
        <v>43937</v>
      </c>
      <c r="J133" s="121" t="s">
        <v>1001</v>
      </c>
      <c r="K133" s="120" t="str">
        <f>HYPERLINK(Table14[[#This Row],[URL-not hyperlinked]])</f>
        <v>https://clinicaltrials.gov/show/NCT04359225</v>
      </c>
      <c r="L133" s="126" t="s">
        <v>182</v>
      </c>
      <c r="M133" s="126" t="s">
        <v>824</v>
      </c>
      <c r="N133" s="126" t="s">
        <v>133</v>
      </c>
      <c r="O133" s="126" t="s">
        <v>1002</v>
      </c>
      <c r="P133" s="121" t="s">
        <v>1003</v>
      </c>
      <c r="Q133" s="121" t="s">
        <v>850</v>
      </c>
      <c r="R133" s="121" t="s">
        <v>1004</v>
      </c>
      <c r="S133" s="121" t="s">
        <v>856</v>
      </c>
      <c r="T133" s="121" t="s">
        <v>1005</v>
      </c>
      <c r="U133" s="129">
        <v>44012</v>
      </c>
      <c r="V133" s="121">
        <v>80</v>
      </c>
      <c r="W133" s="121" t="s">
        <v>122</v>
      </c>
      <c r="X133" s="121"/>
      <c r="Y133" s="127">
        <v>43976</v>
      </c>
      <c r="Z133" s="36"/>
    </row>
    <row r="134" spans="1:26" ht="65.650000000000006" x14ac:dyDescent="0.45">
      <c r="A134" s="131" t="s">
        <v>1098</v>
      </c>
      <c r="B134" s="121" t="s">
        <v>33</v>
      </c>
      <c r="C134" s="121" t="s">
        <v>194</v>
      </c>
      <c r="D134" s="126" t="s">
        <v>1099</v>
      </c>
      <c r="E134" s="121" t="s">
        <v>1336</v>
      </c>
      <c r="F134" s="121"/>
      <c r="G134" s="127"/>
      <c r="H134" s="127"/>
      <c r="I134" s="127">
        <v>43955</v>
      </c>
      <c r="J134" s="120" t="s">
        <v>1100</v>
      </c>
      <c r="K134" s="120" t="str">
        <f>HYPERLINK(Table14[[#This Row],[URL-not hyperlinked]])</f>
        <v>https://clinicaltrials.gov/show/NCT04377672</v>
      </c>
      <c r="L134" s="126" t="s">
        <v>182</v>
      </c>
      <c r="M134" s="126" t="s">
        <v>153</v>
      </c>
      <c r="N134" s="126" t="s">
        <v>133</v>
      </c>
      <c r="O134" s="126" t="s">
        <v>1101</v>
      </c>
      <c r="P134" s="121" t="s">
        <v>195</v>
      </c>
      <c r="Q134" s="121" t="s">
        <v>1102</v>
      </c>
      <c r="R134" s="121" t="s">
        <v>330</v>
      </c>
      <c r="S134" s="121" t="s">
        <v>856</v>
      </c>
      <c r="T134" s="121" t="s">
        <v>196</v>
      </c>
      <c r="U134" s="129">
        <v>43969</v>
      </c>
      <c r="V134" s="121">
        <v>30</v>
      </c>
      <c r="W134" s="121" t="s">
        <v>168</v>
      </c>
      <c r="X134" s="121"/>
      <c r="Y134" s="127">
        <v>43976</v>
      </c>
      <c r="Z134" s="36"/>
    </row>
    <row r="135" spans="1:26" ht="65.650000000000006" x14ac:dyDescent="0.45">
      <c r="A135" s="131" t="s">
        <v>985</v>
      </c>
      <c r="B135" s="121" t="s">
        <v>323</v>
      </c>
      <c r="C135" s="121" t="s">
        <v>986</v>
      </c>
      <c r="D135" s="126" t="s">
        <v>987</v>
      </c>
      <c r="E135" s="121" t="s">
        <v>1337</v>
      </c>
      <c r="F135" s="121"/>
      <c r="G135" s="127"/>
      <c r="H135" s="127"/>
      <c r="I135" s="127">
        <v>43938</v>
      </c>
      <c r="J135" s="121" t="s">
        <v>988</v>
      </c>
      <c r="K135" s="120" t="str">
        <f>HYPERLINK(Table14[[#This Row],[URL-not hyperlinked]])</f>
        <v>https://clinicaltrials.gov/show/NCT04355234</v>
      </c>
      <c r="L135" s="126" t="s">
        <v>182</v>
      </c>
      <c r="M135" s="126" t="s">
        <v>132</v>
      </c>
      <c r="N135" s="126" t="s">
        <v>133</v>
      </c>
      <c r="O135" s="126" t="s">
        <v>964</v>
      </c>
      <c r="P135" s="121" t="s">
        <v>989</v>
      </c>
      <c r="Q135" s="121" t="s">
        <v>330</v>
      </c>
      <c r="R135" s="121" t="s">
        <v>122</v>
      </c>
      <c r="S135" s="121" t="s">
        <v>856</v>
      </c>
      <c r="T135" s="121" t="s">
        <v>990</v>
      </c>
      <c r="U135" s="129">
        <v>43945</v>
      </c>
      <c r="V135" s="121">
        <v>2200</v>
      </c>
      <c r="W135" s="121" t="s">
        <v>122</v>
      </c>
      <c r="X135" s="121"/>
      <c r="Y135" s="127">
        <v>43976</v>
      </c>
      <c r="Z135" s="36"/>
    </row>
    <row r="136" spans="1:26" ht="65.650000000000006" x14ac:dyDescent="0.45">
      <c r="A136" s="131" t="s">
        <v>991</v>
      </c>
      <c r="B136" s="121" t="s">
        <v>33</v>
      </c>
      <c r="C136" s="121" t="s">
        <v>992</v>
      </c>
      <c r="D136" s="126" t="s">
        <v>993</v>
      </c>
      <c r="E136" s="121" t="s">
        <v>1338</v>
      </c>
      <c r="F136" s="121"/>
      <c r="G136" s="127"/>
      <c r="H136" s="127"/>
      <c r="I136" s="127">
        <v>43938</v>
      </c>
      <c r="J136" s="121" t="s">
        <v>994</v>
      </c>
      <c r="K136" s="120" t="str">
        <f>HYPERLINK(Table14[[#This Row],[URL-not hyperlinked]])</f>
        <v>https://clinicaltrials.gov/show/NCT04355533</v>
      </c>
      <c r="L136" s="126" t="s">
        <v>182</v>
      </c>
      <c r="M136" s="126" t="s">
        <v>132</v>
      </c>
      <c r="N136" s="126" t="s">
        <v>133</v>
      </c>
      <c r="O136" s="126" t="s">
        <v>995</v>
      </c>
      <c r="P136" s="121" t="s">
        <v>989</v>
      </c>
      <c r="Q136" s="121" t="s">
        <v>122</v>
      </c>
      <c r="R136" s="121" t="s">
        <v>996</v>
      </c>
      <c r="S136" s="121" t="s">
        <v>856</v>
      </c>
      <c r="T136" s="121" t="s">
        <v>997</v>
      </c>
      <c r="U136" s="130">
        <v>43922</v>
      </c>
      <c r="V136" s="121">
        <v>1920</v>
      </c>
      <c r="W136" s="121" t="s">
        <v>122</v>
      </c>
      <c r="X136" s="121"/>
      <c r="Y136" s="127">
        <v>43976</v>
      </c>
      <c r="Z136" s="36"/>
    </row>
    <row r="137" spans="1:26" ht="27" x14ac:dyDescent="0.45">
      <c r="A137" s="131" t="s">
        <v>219</v>
      </c>
      <c r="B137" s="121" t="s">
        <v>33</v>
      </c>
      <c r="C137" s="121" t="s">
        <v>220</v>
      </c>
      <c r="D137" s="126" t="s">
        <v>1128</v>
      </c>
      <c r="E137" s="121" t="s">
        <v>1339</v>
      </c>
      <c r="F137" s="121"/>
      <c r="G137" s="127"/>
      <c r="H137" s="127"/>
      <c r="I137" s="127">
        <v>43936</v>
      </c>
      <c r="J137" s="120" t="s">
        <v>1129</v>
      </c>
      <c r="K137" s="120" t="str">
        <f>HYPERLINK(Table14[[#This Row],[URL-not hyperlinked]])</f>
        <v>https://clinicaltrials.gov/show/NCT04386109</v>
      </c>
      <c r="L137" s="126" t="s">
        <v>182</v>
      </c>
      <c r="M137" s="126" t="s">
        <v>824</v>
      </c>
      <c r="N137" s="126" t="s">
        <v>130</v>
      </c>
      <c r="O137" s="126"/>
      <c r="P137" s="121" t="s">
        <v>826</v>
      </c>
      <c r="Q137" s="121" t="s">
        <v>122</v>
      </c>
      <c r="R137" s="121" t="s">
        <v>1130</v>
      </c>
      <c r="S137" s="121" t="s">
        <v>137</v>
      </c>
      <c r="T137" s="121" t="s">
        <v>221</v>
      </c>
      <c r="U137" s="129">
        <v>43922</v>
      </c>
      <c r="V137" s="121">
        <v>500</v>
      </c>
      <c r="W137" s="121"/>
      <c r="X137" s="121"/>
      <c r="Y137" s="127">
        <v>43976</v>
      </c>
      <c r="Z137" s="36"/>
    </row>
    <row r="138" spans="1:26" ht="67.5" x14ac:dyDescent="0.45">
      <c r="A138" s="131" t="s">
        <v>943</v>
      </c>
      <c r="B138" s="121" t="s">
        <v>33</v>
      </c>
      <c r="C138" s="121"/>
      <c r="D138" s="126" t="s">
        <v>154</v>
      </c>
      <c r="E138" s="121" t="s">
        <v>1340</v>
      </c>
      <c r="F138" s="121"/>
      <c r="G138" s="127"/>
      <c r="H138" s="127"/>
      <c r="I138" s="127">
        <v>43934</v>
      </c>
      <c r="J138" s="121" t="s">
        <v>944</v>
      </c>
      <c r="K138" s="120" t="str">
        <f>HYPERLINK(Table14[[#This Row],[URL-not hyperlinked]])</f>
        <v>https://clinicaltrials.gov/show/NCT04346056</v>
      </c>
      <c r="L138" s="126" t="s">
        <v>182</v>
      </c>
      <c r="M138" s="126" t="s">
        <v>155</v>
      </c>
      <c r="N138" s="126" t="s">
        <v>130</v>
      </c>
      <c r="O138" s="126"/>
      <c r="P138" s="121" t="s">
        <v>156</v>
      </c>
      <c r="Q138" s="121" t="s">
        <v>850</v>
      </c>
      <c r="R138" s="121" t="s">
        <v>864</v>
      </c>
      <c r="S138" s="121" t="s">
        <v>137</v>
      </c>
      <c r="T138" s="121" t="s">
        <v>157</v>
      </c>
      <c r="U138" s="129">
        <v>43935</v>
      </c>
      <c r="V138" s="121">
        <v>500</v>
      </c>
      <c r="W138" s="121"/>
      <c r="X138" s="121"/>
      <c r="Y138" s="127">
        <v>43976</v>
      </c>
      <c r="Z138" s="36"/>
    </row>
    <row r="139" spans="1:26" ht="54" x14ac:dyDescent="0.45">
      <c r="A139" s="131" t="s">
        <v>158</v>
      </c>
      <c r="B139" s="121" t="s">
        <v>33</v>
      </c>
      <c r="C139" s="121" t="s">
        <v>159</v>
      </c>
      <c r="D139" s="126" t="s">
        <v>909</v>
      </c>
      <c r="E139" s="121" t="s">
        <v>1341</v>
      </c>
      <c r="F139" s="121"/>
      <c r="G139" s="127"/>
      <c r="H139" s="127"/>
      <c r="I139" s="127">
        <v>43924</v>
      </c>
      <c r="J139" s="121" t="s">
        <v>910</v>
      </c>
      <c r="K139" s="120" t="str">
        <f>HYPERLINK(Table14[[#This Row],[URL-not hyperlinked]])</f>
        <v>https://clinicaltrials.gov/show/NCT04336761</v>
      </c>
      <c r="L139" s="126" t="s">
        <v>182</v>
      </c>
      <c r="M139" s="126" t="s">
        <v>132</v>
      </c>
      <c r="N139" s="126" t="s">
        <v>130</v>
      </c>
      <c r="O139" s="126"/>
      <c r="P139" s="121" t="s">
        <v>160</v>
      </c>
      <c r="Q139" s="121" t="s">
        <v>122</v>
      </c>
      <c r="R139" s="121" t="s">
        <v>330</v>
      </c>
      <c r="S139" s="121" t="s">
        <v>856</v>
      </c>
      <c r="T139" s="121" t="s">
        <v>161</v>
      </c>
      <c r="U139" s="130">
        <v>43922</v>
      </c>
      <c r="V139" s="121">
        <v>914</v>
      </c>
      <c r="W139" s="121"/>
      <c r="X139" s="121"/>
      <c r="Y139" s="127">
        <v>43976</v>
      </c>
      <c r="Z139" s="36"/>
    </row>
    <row r="140" spans="1:26" ht="54" x14ac:dyDescent="0.45">
      <c r="A140" s="131" t="s">
        <v>847</v>
      </c>
      <c r="B140" s="121" t="s">
        <v>33</v>
      </c>
      <c r="C140" s="121" t="s">
        <v>171</v>
      </c>
      <c r="D140" s="126" t="s">
        <v>848</v>
      </c>
      <c r="E140" s="121" t="s">
        <v>1342</v>
      </c>
      <c r="F140" s="121"/>
      <c r="G140" s="127"/>
      <c r="H140" s="127"/>
      <c r="I140" s="127">
        <v>43856</v>
      </c>
      <c r="J140" s="121" t="s">
        <v>849</v>
      </c>
      <c r="K140" s="120" t="str">
        <f>HYPERLINK(Table14[[#This Row],[URL-not hyperlinked]])</f>
        <v>https://clinicaltrials.gov/show/NCT04245631</v>
      </c>
      <c r="L140" s="126" t="s">
        <v>182</v>
      </c>
      <c r="M140" s="126" t="s">
        <v>121</v>
      </c>
      <c r="N140" s="126" t="s">
        <v>130</v>
      </c>
      <c r="O140" s="126"/>
      <c r="P140" s="121" t="s">
        <v>172</v>
      </c>
      <c r="Q140" s="121" t="s">
        <v>850</v>
      </c>
      <c r="R140" s="121" t="s">
        <v>851</v>
      </c>
      <c r="S140" s="121" t="s">
        <v>137</v>
      </c>
      <c r="T140" s="121" t="s">
        <v>173</v>
      </c>
      <c r="U140" s="129">
        <v>43831</v>
      </c>
      <c r="V140" s="121">
        <v>50</v>
      </c>
      <c r="W140" s="121" t="s">
        <v>122</v>
      </c>
      <c r="X140" s="121"/>
      <c r="Y140" s="127">
        <v>43976</v>
      </c>
      <c r="Z140" s="36"/>
    </row>
    <row r="141" spans="1:26" ht="40.5" x14ac:dyDescent="0.45">
      <c r="A141" s="131" t="s">
        <v>952</v>
      </c>
      <c r="B141" s="121" t="s">
        <v>33</v>
      </c>
      <c r="C141" s="121" t="s">
        <v>953</v>
      </c>
      <c r="D141" s="126" t="s">
        <v>954</v>
      </c>
      <c r="E141" s="121" t="s">
        <v>1343</v>
      </c>
      <c r="F141" s="121"/>
      <c r="G141" s="127"/>
      <c r="H141" s="127"/>
      <c r="I141" s="127">
        <v>43928</v>
      </c>
      <c r="J141" s="121" t="s">
        <v>955</v>
      </c>
      <c r="K141" s="120" t="str">
        <f>HYPERLINK(Table14[[#This Row],[URL-not hyperlinked]])</f>
        <v>https://clinicaltrials.gov/show/NCT04347408</v>
      </c>
      <c r="L141" s="126" t="s">
        <v>182</v>
      </c>
      <c r="M141" s="126" t="s">
        <v>824</v>
      </c>
      <c r="N141" s="126" t="s">
        <v>130</v>
      </c>
      <c r="O141" s="126"/>
      <c r="P141" s="121" t="s">
        <v>956</v>
      </c>
      <c r="Q141" s="121" t="s">
        <v>957</v>
      </c>
      <c r="R141" s="121" t="s">
        <v>958</v>
      </c>
      <c r="S141" s="121" t="s">
        <v>856</v>
      </c>
      <c r="T141" s="121" t="s">
        <v>959</v>
      </c>
      <c r="U141" s="129">
        <v>43957</v>
      </c>
      <c r="V141" s="121">
        <v>700</v>
      </c>
      <c r="W141" s="121"/>
      <c r="X141" s="121"/>
      <c r="Y141" s="127">
        <v>43976</v>
      </c>
      <c r="Z141" s="36"/>
    </row>
    <row r="142" spans="1:26" ht="54" x14ac:dyDescent="0.45">
      <c r="A142" s="131" t="s">
        <v>852</v>
      </c>
      <c r="B142" s="121" t="s">
        <v>33</v>
      </c>
      <c r="C142" s="121"/>
      <c r="D142" s="126" t="s">
        <v>853</v>
      </c>
      <c r="E142" s="121" t="s">
        <v>1344</v>
      </c>
      <c r="F142" s="121"/>
      <c r="G142" s="127"/>
      <c r="H142" s="127"/>
      <c r="I142" s="127">
        <v>43872</v>
      </c>
      <c r="J142" s="121" t="s">
        <v>854</v>
      </c>
      <c r="K142" s="120" t="str">
        <f>HYPERLINK(Table14[[#This Row],[URL-not hyperlinked]])</f>
        <v>https://clinicaltrials.gov/show/NCT04270383</v>
      </c>
      <c r="L142" s="126" t="s">
        <v>182</v>
      </c>
      <c r="M142" s="126" t="s">
        <v>121</v>
      </c>
      <c r="N142" s="126" t="s">
        <v>130</v>
      </c>
      <c r="O142" s="126"/>
      <c r="P142" s="121" t="s">
        <v>855</v>
      </c>
      <c r="Q142" s="121" t="s">
        <v>122</v>
      </c>
      <c r="R142" s="121" t="s">
        <v>330</v>
      </c>
      <c r="S142" s="121" t="s">
        <v>856</v>
      </c>
      <c r="T142" s="121" t="s">
        <v>857</v>
      </c>
      <c r="U142" s="129">
        <v>43876</v>
      </c>
      <c r="V142" s="121">
        <v>500</v>
      </c>
      <c r="W142" s="121"/>
      <c r="X142" s="121"/>
      <c r="Y142" s="127">
        <v>43976</v>
      </c>
      <c r="Z142" s="36"/>
    </row>
    <row r="143" spans="1:26" ht="27" x14ac:dyDescent="0.45">
      <c r="A143" s="131" t="s">
        <v>148</v>
      </c>
      <c r="B143" s="121" t="s">
        <v>33</v>
      </c>
      <c r="C143" s="121"/>
      <c r="D143" s="126" t="s">
        <v>1068</v>
      </c>
      <c r="E143" s="121" t="s">
        <v>1345</v>
      </c>
      <c r="F143" s="121"/>
      <c r="G143" s="127"/>
      <c r="H143" s="127"/>
      <c r="I143" s="127">
        <v>43950</v>
      </c>
      <c r="J143" s="120" t="s">
        <v>1069</v>
      </c>
      <c r="K143" s="120" t="str">
        <f>HYPERLINK(Table14[[#This Row],[URL-not hyperlinked]])</f>
        <v>https://clinicaltrials.gov/show/NCT04371432</v>
      </c>
      <c r="L143" s="126" t="s">
        <v>182</v>
      </c>
      <c r="M143" s="126" t="s">
        <v>153</v>
      </c>
      <c r="N143" s="126" t="s">
        <v>130</v>
      </c>
      <c r="O143" s="126"/>
      <c r="P143" s="121" t="s">
        <v>1070</v>
      </c>
      <c r="Q143" s="121" t="s">
        <v>902</v>
      </c>
      <c r="R143" s="121" t="s">
        <v>331</v>
      </c>
      <c r="S143" s="121" t="s">
        <v>137</v>
      </c>
      <c r="T143" s="121" t="s">
        <v>149</v>
      </c>
      <c r="U143" s="129">
        <v>43971</v>
      </c>
      <c r="V143" s="121">
        <v>2500</v>
      </c>
      <c r="W143" s="121"/>
      <c r="X143" s="121"/>
      <c r="Y143" s="127">
        <v>43976</v>
      </c>
      <c r="Z143" s="36"/>
    </row>
    <row r="144" spans="1:26" ht="249.4" x14ac:dyDescent="0.45">
      <c r="A144" s="131" t="s">
        <v>1020</v>
      </c>
      <c r="B144" s="121" t="s">
        <v>323</v>
      </c>
      <c r="C144" s="121"/>
      <c r="D144" s="126" t="s">
        <v>1021</v>
      </c>
      <c r="E144" s="126" t="s">
        <v>1346</v>
      </c>
      <c r="F144" s="121"/>
      <c r="G144" s="127"/>
      <c r="H144" s="127"/>
      <c r="I144" s="127">
        <v>43942</v>
      </c>
      <c r="J144" s="121" t="s">
        <v>1022</v>
      </c>
      <c r="K144" s="120" t="str">
        <f>HYPERLINK(Table14[[#This Row],[URL-not hyperlinked]])</f>
        <v>https://clinicaltrials.gov/show/NCT04362956</v>
      </c>
      <c r="L144" s="126" t="s">
        <v>182</v>
      </c>
      <c r="M144" s="126" t="s">
        <v>1023</v>
      </c>
      <c r="N144" s="126" t="s">
        <v>130</v>
      </c>
      <c r="O144" s="126"/>
      <c r="P144" s="121" t="s">
        <v>1024</v>
      </c>
      <c r="Q144" s="121" t="s">
        <v>122</v>
      </c>
      <c r="R144" s="121" t="s">
        <v>122</v>
      </c>
      <c r="S144" s="121" t="s">
        <v>856</v>
      </c>
      <c r="T144" s="121" t="s">
        <v>1025</v>
      </c>
      <c r="U144" s="129">
        <v>43952</v>
      </c>
      <c r="V144" s="121">
        <v>200</v>
      </c>
      <c r="W144" s="121"/>
      <c r="X144" s="121"/>
      <c r="Y144" s="127">
        <v>43976</v>
      </c>
      <c r="Z144" s="36"/>
    </row>
    <row r="145" spans="1:26" ht="341.25" x14ac:dyDescent="0.45">
      <c r="A145" s="131" t="s">
        <v>967</v>
      </c>
      <c r="B145" s="121" t="s">
        <v>33</v>
      </c>
      <c r="C145" s="121"/>
      <c r="D145" s="126" t="s">
        <v>968</v>
      </c>
      <c r="E145" s="126" t="s">
        <v>1347</v>
      </c>
      <c r="F145" s="121"/>
      <c r="G145" s="127"/>
      <c r="H145" s="127"/>
      <c r="I145" s="127">
        <v>43936</v>
      </c>
      <c r="J145" s="121" t="s">
        <v>969</v>
      </c>
      <c r="K145" s="120" t="str">
        <f>HYPERLINK(Table14[[#This Row],[URL-not hyperlinked]])</f>
        <v>https://clinicaltrials.gov/show/NCT04353609</v>
      </c>
      <c r="L145" s="126" t="s">
        <v>182</v>
      </c>
      <c r="M145" s="126" t="s">
        <v>132</v>
      </c>
      <c r="N145" s="126" t="s">
        <v>130</v>
      </c>
      <c r="O145" s="126"/>
      <c r="P145" s="121" t="s">
        <v>160</v>
      </c>
      <c r="Q145" s="121" t="s">
        <v>122</v>
      </c>
      <c r="R145" s="121" t="s">
        <v>122</v>
      </c>
      <c r="S145" s="121" t="s">
        <v>137</v>
      </c>
      <c r="T145" s="121" t="s">
        <v>970</v>
      </c>
      <c r="U145" s="129">
        <v>43939</v>
      </c>
      <c r="V145" s="121">
        <v>13770</v>
      </c>
      <c r="W145" s="121"/>
      <c r="X145" s="121"/>
      <c r="Y145" s="127">
        <v>43976</v>
      </c>
      <c r="Z145" s="36"/>
    </row>
    <row r="146" spans="1:26" ht="65.650000000000006" x14ac:dyDescent="0.45">
      <c r="A146" s="131" t="s">
        <v>1868</v>
      </c>
      <c r="B146" s="121" t="s">
        <v>191</v>
      </c>
      <c r="C146" s="121" t="s">
        <v>1869</v>
      </c>
      <c r="D146" s="126" t="s">
        <v>1870</v>
      </c>
      <c r="E146" s="121" t="s">
        <v>1871</v>
      </c>
      <c r="F146" s="121" t="s">
        <v>1872</v>
      </c>
      <c r="G146" s="127"/>
      <c r="H146" s="127"/>
      <c r="I146" s="127">
        <v>43973</v>
      </c>
      <c r="J146" s="127"/>
      <c r="K146" s="125" t="s">
        <v>1873</v>
      </c>
      <c r="L146" s="132" t="s">
        <v>327</v>
      </c>
      <c r="M146" s="126" t="s">
        <v>203</v>
      </c>
      <c r="N146" s="126" t="s">
        <v>130</v>
      </c>
      <c r="O146" s="126" t="s">
        <v>1874</v>
      </c>
      <c r="P146" s="121" t="s">
        <v>1875</v>
      </c>
      <c r="Q146" s="121" t="s">
        <v>341</v>
      </c>
      <c r="R146" s="121" t="s">
        <v>877</v>
      </c>
      <c r="S146" s="121" t="s">
        <v>332</v>
      </c>
      <c r="T146" s="121" t="s">
        <v>1876</v>
      </c>
      <c r="U146" s="121">
        <v>44044</v>
      </c>
      <c r="V146" s="121">
        <v>100</v>
      </c>
      <c r="W146" s="121" t="s">
        <v>202</v>
      </c>
      <c r="X146" s="121"/>
      <c r="Y146" s="127">
        <v>43983</v>
      </c>
    </row>
    <row r="147" spans="1:26" ht="144.4" x14ac:dyDescent="0.45">
      <c r="A147" s="131" t="s">
        <v>1877</v>
      </c>
      <c r="B147" s="121" t="s">
        <v>1878</v>
      </c>
      <c r="C147" s="121" t="s">
        <v>1879</v>
      </c>
      <c r="D147" s="126" t="s">
        <v>1880</v>
      </c>
      <c r="E147" s="121"/>
      <c r="F147" s="121" t="s">
        <v>1881</v>
      </c>
      <c r="G147" s="127"/>
      <c r="H147" s="127"/>
      <c r="I147" s="127">
        <v>43970</v>
      </c>
      <c r="J147" s="127"/>
      <c r="K147" s="125" t="s">
        <v>1882</v>
      </c>
      <c r="L147" s="132" t="s">
        <v>182</v>
      </c>
      <c r="M147" s="126" t="s">
        <v>132</v>
      </c>
      <c r="N147" s="126" t="s">
        <v>130</v>
      </c>
      <c r="O147" s="126"/>
      <c r="P147" s="121" t="s">
        <v>1883</v>
      </c>
      <c r="Q147" s="121" t="s">
        <v>330</v>
      </c>
      <c r="R147" s="121" t="s">
        <v>1884</v>
      </c>
      <c r="S147" s="121" t="s">
        <v>137</v>
      </c>
      <c r="T147" s="121" t="s">
        <v>1885</v>
      </c>
      <c r="U147" s="121">
        <v>43956</v>
      </c>
      <c r="V147" s="121">
        <v>50</v>
      </c>
      <c r="W147" s="121"/>
      <c r="X147" s="121"/>
      <c r="Y147" s="127">
        <v>43983</v>
      </c>
    </row>
    <row r="148" spans="1:26" ht="144.4" x14ac:dyDescent="0.45">
      <c r="A148" s="131" t="s">
        <v>1886</v>
      </c>
      <c r="B148" s="121" t="s">
        <v>191</v>
      </c>
      <c r="C148" s="121" t="s">
        <v>1887</v>
      </c>
      <c r="D148" s="126" t="s">
        <v>1888</v>
      </c>
      <c r="E148" s="121"/>
      <c r="F148" s="121" t="s">
        <v>1889</v>
      </c>
      <c r="G148" s="127"/>
      <c r="H148" s="127"/>
      <c r="I148" s="127">
        <v>43971</v>
      </c>
      <c r="J148" s="127"/>
      <c r="K148" s="125" t="s">
        <v>1890</v>
      </c>
      <c r="L148" s="132" t="s">
        <v>182</v>
      </c>
      <c r="M148" s="126"/>
      <c r="N148" s="126" t="s">
        <v>876</v>
      </c>
      <c r="O148" s="126"/>
      <c r="P148" s="121" t="s">
        <v>1891</v>
      </c>
      <c r="Q148" s="121" t="s">
        <v>330</v>
      </c>
      <c r="R148" s="121" t="s">
        <v>122</v>
      </c>
      <c r="S148" s="121" t="s">
        <v>856</v>
      </c>
      <c r="T148" s="121" t="s">
        <v>1892</v>
      </c>
      <c r="U148" s="121">
        <v>43981</v>
      </c>
      <c r="V148" s="121">
        <v>100</v>
      </c>
      <c r="W148" s="121"/>
      <c r="X148" s="121"/>
      <c r="Y148" s="127">
        <v>43983</v>
      </c>
    </row>
    <row r="149" spans="1:26" ht="118.15" x14ac:dyDescent="0.45">
      <c r="A149" s="131" t="s">
        <v>1893</v>
      </c>
      <c r="B149" s="121" t="s">
        <v>1878</v>
      </c>
      <c r="C149" s="121" t="s">
        <v>1894</v>
      </c>
      <c r="D149" s="126" t="s">
        <v>1895</v>
      </c>
      <c r="E149" s="121"/>
      <c r="F149" s="121" t="s">
        <v>1896</v>
      </c>
      <c r="G149" s="127"/>
      <c r="H149" s="127"/>
      <c r="I149" s="127">
        <v>43969</v>
      </c>
      <c r="J149" s="127"/>
      <c r="K149" s="125" t="s">
        <v>1897</v>
      </c>
      <c r="L149" s="132" t="s">
        <v>182</v>
      </c>
      <c r="M149" s="126" t="s">
        <v>132</v>
      </c>
      <c r="N149" s="126" t="s">
        <v>133</v>
      </c>
      <c r="O149" s="126" t="s">
        <v>1106</v>
      </c>
      <c r="P149" s="121" t="s">
        <v>1898</v>
      </c>
      <c r="Q149" s="121" t="s">
        <v>330</v>
      </c>
      <c r="R149" s="121" t="s">
        <v>122</v>
      </c>
      <c r="S149" s="121" t="s">
        <v>137</v>
      </c>
      <c r="T149" s="121" t="s">
        <v>1899</v>
      </c>
      <c r="U149" s="121">
        <v>43968</v>
      </c>
      <c r="V149" s="121">
        <v>160</v>
      </c>
      <c r="W149" s="121" t="s">
        <v>122</v>
      </c>
      <c r="X149" s="121"/>
      <c r="Y149" s="127">
        <v>43983</v>
      </c>
    </row>
    <row r="150" spans="1:26" ht="78.75" x14ac:dyDescent="0.45">
      <c r="A150" s="131" t="s">
        <v>1147</v>
      </c>
      <c r="B150" s="121" t="s">
        <v>1900</v>
      </c>
      <c r="C150" s="121" t="s">
        <v>1148</v>
      </c>
      <c r="D150" s="126" t="s">
        <v>1901</v>
      </c>
      <c r="E150" s="121" t="s">
        <v>1902</v>
      </c>
      <c r="F150" s="121" t="s">
        <v>1149</v>
      </c>
      <c r="G150" s="127"/>
      <c r="H150" s="127"/>
      <c r="I150" s="127">
        <v>43917</v>
      </c>
      <c r="J150" s="127"/>
      <c r="K150" s="125" t="s">
        <v>1150</v>
      </c>
      <c r="L150" s="132" t="s">
        <v>1151</v>
      </c>
      <c r="M150" s="126" t="s">
        <v>1152</v>
      </c>
      <c r="N150" s="126" t="s">
        <v>130</v>
      </c>
      <c r="O150" s="126" t="s">
        <v>1903</v>
      </c>
      <c r="P150" s="121" t="s">
        <v>1154</v>
      </c>
      <c r="Q150" s="121"/>
      <c r="R150" s="121"/>
      <c r="S150" s="121" t="s">
        <v>137</v>
      </c>
      <c r="T150" s="121" t="s">
        <v>1155</v>
      </c>
      <c r="U150" s="121">
        <v>43917</v>
      </c>
      <c r="V150" s="121">
        <v>20</v>
      </c>
      <c r="W150" s="121"/>
      <c r="X150" s="121"/>
      <c r="Y150" s="127">
        <v>43983</v>
      </c>
    </row>
    <row r="151" spans="1:26" ht="91.9" x14ac:dyDescent="0.45">
      <c r="A151" s="131" t="s">
        <v>1904</v>
      </c>
      <c r="B151" s="121" t="s">
        <v>33</v>
      </c>
      <c r="C151" s="121" t="s">
        <v>1905</v>
      </c>
      <c r="D151" s="126" t="s">
        <v>1906</v>
      </c>
      <c r="E151" s="121"/>
      <c r="F151" s="121" t="s">
        <v>1907</v>
      </c>
      <c r="G151" s="127"/>
      <c r="H151" s="127"/>
      <c r="I151" s="127">
        <v>43959</v>
      </c>
      <c r="J151" s="127"/>
      <c r="K151" s="125" t="s">
        <v>1908</v>
      </c>
      <c r="L151" s="132" t="s">
        <v>182</v>
      </c>
      <c r="M151" s="126" t="s">
        <v>1909</v>
      </c>
      <c r="N151" s="126" t="s">
        <v>133</v>
      </c>
      <c r="O151" s="126" t="s">
        <v>982</v>
      </c>
      <c r="P151" s="121" t="s">
        <v>1910</v>
      </c>
      <c r="Q151" s="121" t="s">
        <v>1911</v>
      </c>
      <c r="R151" s="121" t="s">
        <v>851</v>
      </c>
      <c r="S151" s="121" t="s">
        <v>856</v>
      </c>
      <c r="T151" s="121" t="s">
        <v>1912</v>
      </c>
      <c r="U151" s="121">
        <v>43836</v>
      </c>
      <c r="V151" s="121">
        <v>110</v>
      </c>
      <c r="W151" s="121" t="s">
        <v>1913</v>
      </c>
      <c r="X151" s="121"/>
      <c r="Y151" s="127">
        <v>43983</v>
      </c>
    </row>
    <row r="152" spans="1:26" ht="183.75" x14ac:dyDescent="0.45">
      <c r="A152" s="131" t="s">
        <v>1914</v>
      </c>
      <c r="B152" s="121" t="s">
        <v>33</v>
      </c>
      <c r="C152" s="121" t="s">
        <v>1915</v>
      </c>
      <c r="D152" s="126" t="s">
        <v>1916</v>
      </c>
      <c r="E152" s="121"/>
      <c r="F152" s="121" t="s">
        <v>1917</v>
      </c>
      <c r="G152" s="127"/>
      <c r="H152" s="127"/>
      <c r="I152" s="127">
        <v>43932</v>
      </c>
      <c r="J152" s="127"/>
      <c r="K152" s="125" t="s">
        <v>1918</v>
      </c>
      <c r="L152" s="132" t="s">
        <v>182</v>
      </c>
      <c r="M152" s="126" t="s">
        <v>1919</v>
      </c>
      <c r="N152" s="126" t="s">
        <v>133</v>
      </c>
      <c r="O152" s="126" t="s">
        <v>982</v>
      </c>
      <c r="P152" s="121" t="s">
        <v>1920</v>
      </c>
      <c r="Q152" s="121" t="s">
        <v>1911</v>
      </c>
      <c r="R152" s="121" t="s">
        <v>122</v>
      </c>
      <c r="S152" s="121" t="s">
        <v>137</v>
      </c>
      <c r="T152" s="121" t="s">
        <v>1921</v>
      </c>
      <c r="U152" s="121">
        <v>43971</v>
      </c>
      <c r="V152" s="121">
        <v>30</v>
      </c>
      <c r="W152" s="121" t="s">
        <v>136</v>
      </c>
      <c r="X152" s="121"/>
      <c r="Y152" s="127">
        <v>43983</v>
      </c>
    </row>
    <row r="153" spans="1:26" ht="52.5" x14ac:dyDescent="0.45">
      <c r="A153" s="131" t="s">
        <v>1922</v>
      </c>
      <c r="B153" s="121" t="s">
        <v>33</v>
      </c>
      <c r="C153" s="121" t="s">
        <v>396</v>
      </c>
      <c r="D153" s="126" t="s">
        <v>1923</v>
      </c>
      <c r="E153" s="121" t="s">
        <v>1924</v>
      </c>
      <c r="F153" s="121" t="s">
        <v>1925</v>
      </c>
      <c r="G153" s="127"/>
      <c r="H153" s="127"/>
      <c r="I153" s="127">
        <v>43974</v>
      </c>
      <c r="J153" s="127"/>
      <c r="K153" s="125" t="s">
        <v>1926</v>
      </c>
      <c r="L153" s="132" t="s">
        <v>355</v>
      </c>
      <c r="M153" s="126" t="s">
        <v>121</v>
      </c>
      <c r="N153" s="126" t="s">
        <v>399</v>
      </c>
      <c r="O153" s="126" t="s">
        <v>697</v>
      </c>
      <c r="P153" s="121" t="s">
        <v>1927</v>
      </c>
      <c r="Q153" s="121">
        <v>0</v>
      </c>
      <c r="R153" s="121">
        <v>100</v>
      </c>
      <c r="S153" s="121" t="s">
        <v>137</v>
      </c>
      <c r="T153" s="121" t="s">
        <v>1928</v>
      </c>
      <c r="U153" s="121">
        <v>43976</v>
      </c>
      <c r="V153" s="121" t="s">
        <v>1929</v>
      </c>
      <c r="W153" s="121" t="s">
        <v>424</v>
      </c>
      <c r="X153" s="121"/>
      <c r="Y153" s="127">
        <v>43983</v>
      </c>
    </row>
    <row r="154" spans="1:26" ht="91.9" x14ac:dyDescent="0.45">
      <c r="A154" s="131" t="s">
        <v>1930</v>
      </c>
      <c r="B154" s="121" t="s">
        <v>33</v>
      </c>
      <c r="C154" s="121" t="s">
        <v>1931</v>
      </c>
      <c r="D154" s="126" t="s">
        <v>1932</v>
      </c>
      <c r="E154" s="121" t="s">
        <v>1933</v>
      </c>
      <c r="F154" s="121" t="s">
        <v>1934</v>
      </c>
      <c r="G154" s="127"/>
      <c r="H154" s="127"/>
      <c r="I154" s="127">
        <v>43972</v>
      </c>
      <c r="J154" s="127"/>
      <c r="K154" s="125" t="s">
        <v>1935</v>
      </c>
      <c r="L154" s="132" t="s">
        <v>355</v>
      </c>
      <c r="M154" s="126" t="s">
        <v>121</v>
      </c>
      <c r="N154" s="126" t="s">
        <v>399</v>
      </c>
      <c r="O154" s="126" t="s">
        <v>383</v>
      </c>
      <c r="P154" s="121" t="s">
        <v>1936</v>
      </c>
      <c r="Q154" s="121">
        <v>0</v>
      </c>
      <c r="R154" s="121">
        <v>100</v>
      </c>
      <c r="S154" s="121" t="s">
        <v>137</v>
      </c>
      <c r="T154" s="121" t="s">
        <v>1937</v>
      </c>
      <c r="U154" s="121">
        <v>43971</v>
      </c>
      <c r="V154" s="121" t="s">
        <v>1938</v>
      </c>
      <c r="W154" s="121" t="s">
        <v>424</v>
      </c>
      <c r="X154" s="121"/>
      <c r="Y154" s="127">
        <v>43983</v>
      </c>
    </row>
    <row r="155" spans="1:26" ht="118.15" x14ac:dyDescent="0.45">
      <c r="A155" s="131" t="s">
        <v>1939</v>
      </c>
      <c r="B155" s="121" t="s">
        <v>33</v>
      </c>
      <c r="C155" s="121" t="s">
        <v>1940</v>
      </c>
      <c r="D155" s="126" t="s">
        <v>1941</v>
      </c>
      <c r="E155" s="121" t="s">
        <v>1942</v>
      </c>
      <c r="F155" s="121" t="s">
        <v>1943</v>
      </c>
      <c r="G155" s="127"/>
      <c r="H155" s="127"/>
      <c r="I155" s="127">
        <v>43972</v>
      </c>
      <c r="J155" s="127"/>
      <c r="K155" s="125" t="s">
        <v>1944</v>
      </c>
      <c r="L155" s="132" t="s">
        <v>355</v>
      </c>
      <c r="M155" s="126" t="s">
        <v>121</v>
      </c>
      <c r="N155" s="126" t="s">
        <v>374</v>
      </c>
      <c r="O155" s="126" t="s">
        <v>375</v>
      </c>
      <c r="P155" s="121" t="s">
        <v>1945</v>
      </c>
      <c r="Q155" s="121">
        <v>1</v>
      </c>
      <c r="R155" s="121">
        <v>95</v>
      </c>
      <c r="S155" s="121" t="s">
        <v>332</v>
      </c>
      <c r="T155" s="121" t="s">
        <v>1946</v>
      </c>
      <c r="U155" s="121">
        <v>44015</v>
      </c>
      <c r="V155" s="121" t="s">
        <v>1947</v>
      </c>
      <c r="W155" s="121" t="s">
        <v>122</v>
      </c>
      <c r="X155" s="121"/>
      <c r="Y155" s="127">
        <v>43983</v>
      </c>
    </row>
    <row r="156" spans="1:26" ht="54" x14ac:dyDescent="0.45">
      <c r="A156" s="131" t="s">
        <v>1948</v>
      </c>
      <c r="B156" s="121" t="s">
        <v>33</v>
      </c>
      <c r="C156" s="121" t="s">
        <v>396</v>
      </c>
      <c r="D156" s="126" t="s">
        <v>1949</v>
      </c>
      <c r="E156" s="121" t="s">
        <v>1950</v>
      </c>
      <c r="F156" s="121" t="s">
        <v>1951</v>
      </c>
      <c r="G156" s="127"/>
      <c r="H156" s="127"/>
      <c r="I156" s="127">
        <v>43970</v>
      </c>
      <c r="J156" s="127"/>
      <c r="K156" s="125" t="s">
        <v>1952</v>
      </c>
      <c r="L156" s="132" t="s">
        <v>355</v>
      </c>
      <c r="M156" s="126"/>
      <c r="N156" s="126" t="s">
        <v>399</v>
      </c>
      <c r="O156" s="126" t="s">
        <v>375</v>
      </c>
      <c r="P156" s="121" t="s">
        <v>1953</v>
      </c>
      <c r="Q156" s="121">
        <v>5</v>
      </c>
      <c r="R156" s="121">
        <v>18</v>
      </c>
      <c r="S156" s="121" t="s">
        <v>137</v>
      </c>
      <c r="T156" s="121" t="s">
        <v>1954</v>
      </c>
      <c r="U156" s="121">
        <v>43970</v>
      </c>
      <c r="V156" s="121" t="s">
        <v>1955</v>
      </c>
      <c r="W156" s="121" t="s">
        <v>122</v>
      </c>
      <c r="X156" s="121"/>
      <c r="Y156" s="127">
        <v>43983</v>
      </c>
    </row>
    <row r="157" spans="1:26" ht="409.5" x14ac:dyDescent="0.45">
      <c r="A157" s="131" t="s">
        <v>1956</v>
      </c>
      <c r="B157" s="121" t="s">
        <v>33</v>
      </c>
      <c r="C157" s="121"/>
      <c r="D157" s="126" t="s">
        <v>1957</v>
      </c>
      <c r="E157" s="121"/>
      <c r="F157" s="121" t="s">
        <v>1958</v>
      </c>
      <c r="G157" s="127"/>
      <c r="H157" s="127"/>
      <c r="I157" s="127">
        <v>43947</v>
      </c>
      <c r="J157" s="127"/>
      <c r="K157" s="125" t="s">
        <v>1959</v>
      </c>
      <c r="L157" s="132" t="s">
        <v>182</v>
      </c>
      <c r="M157" s="126" t="s">
        <v>1780</v>
      </c>
      <c r="N157" s="126" t="s">
        <v>876</v>
      </c>
      <c r="O157" s="126"/>
      <c r="P157" s="121" t="s">
        <v>1960</v>
      </c>
      <c r="Q157" s="121" t="s">
        <v>850</v>
      </c>
      <c r="R157" s="121" t="s">
        <v>122</v>
      </c>
      <c r="S157" s="121" t="s">
        <v>137</v>
      </c>
      <c r="T157" s="121" t="s">
        <v>1961</v>
      </c>
      <c r="U157" s="121">
        <v>43956</v>
      </c>
      <c r="V157" s="121">
        <v>92</v>
      </c>
      <c r="W157" s="121"/>
      <c r="X157" s="121"/>
      <c r="Y157" s="127">
        <v>43983</v>
      </c>
    </row>
    <row r="158" spans="1:26" ht="409.5" x14ac:dyDescent="0.45">
      <c r="A158" s="131" t="s">
        <v>1962</v>
      </c>
      <c r="B158" s="121" t="s">
        <v>33</v>
      </c>
      <c r="C158" s="121" t="s">
        <v>1963</v>
      </c>
      <c r="D158" s="126" t="s">
        <v>1964</v>
      </c>
      <c r="E158" s="121"/>
      <c r="F158" s="121" t="s">
        <v>1965</v>
      </c>
      <c r="G158" s="127"/>
      <c r="H158" s="127"/>
      <c r="I158" s="127">
        <v>43970</v>
      </c>
      <c r="J158" s="127"/>
      <c r="K158" s="125" t="s">
        <v>1966</v>
      </c>
      <c r="L158" s="132" t="s">
        <v>182</v>
      </c>
      <c r="M158" s="126" t="s">
        <v>153</v>
      </c>
      <c r="N158" s="126" t="s">
        <v>133</v>
      </c>
      <c r="O158" s="126" t="s">
        <v>1967</v>
      </c>
      <c r="P158" s="121" t="s">
        <v>1968</v>
      </c>
      <c r="Q158" s="121" t="s">
        <v>850</v>
      </c>
      <c r="R158" s="121" t="s">
        <v>122</v>
      </c>
      <c r="S158" s="121" t="s">
        <v>856</v>
      </c>
      <c r="T158" s="121" t="s">
        <v>1969</v>
      </c>
      <c r="U158" s="121">
        <v>43976</v>
      </c>
      <c r="V158" s="121">
        <v>1000</v>
      </c>
      <c r="W158" s="121" t="s">
        <v>122</v>
      </c>
      <c r="X158" s="121"/>
      <c r="Y158" s="127">
        <v>43983</v>
      </c>
    </row>
    <row r="159" spans="1:26" ht="409.5" x14ac:dyDescent="0.45">
      <c r="A159" s="131" t="s">
        <v>1970</v>
      </c>
      <c r="B159" s="121" t="s">
        <v>33</v>
      </c>
      <c r="C159" s="121" t="s">
        <v>1971</v>
      </c>
      <c r="D159" s="126" t="s">
        <v>1972</v>
      </c>
      <c r="E159" s="121"/>
      <c r="F159" s="121" t="s">
        <v>1973</v>
      </c>
      <c r="G159" s="127"/>
      <c r="H159" s="127"/>
      <c r="I159" s="127">
        <v>43963</v>
      </c>
      <c r="J159" s="127"/>
      <c r="K159" s="125" t="s">
        <v>1974</v>
      </c>
      <c r="L159" s="132" t="s">
        <v>182</v>
      </c>
      <c r="M159" s="126" t="s">
        <v>824</v>
      </c>
      <c r="N159" s="126" t="s">
        <v>133</v>
      </c>
      <c r="O159" s="126" t="s">
        <v>1975</v>
      </c>
      <c r="P159" s="121" t="s">
        <v>826</v>
      </c>
      <c r="Q159" s="121" t="s">
        <v>1911</v>
      </c>
      <c r="R159" s="121" t="s">
        <v>122</v>
      </c>
      <c r="S159" s="121" t="s">
        <v>856</v>
      </c>
      <c r="T159" s="121" t="s">
        <v>1976</v>
      </c>
      <c r="U159" s="121">
        <v>43835</v>
      </c>
      <c r="V159" s="121">
        <v>10260</v>
      </c>
      <c r="W159" s="121" t="s">
        <v>1913</v>
      </c>
      <c r="X159" s="121"/>
      <c r="Y159" s="127">
        <v>43983</v>
      </c>
    </row>
    <row r="160" spans="1:26" ht="409.5" x14ac:dyDescent="0.45">
      <c r="A160" s="131" t="s">
        <v>1977</v>
      </c>
      <c r="B160" s="121" t="s">
        <v>33</v>
      </c>
      <c r="C160" s="121" t="s">
        <v>1978</v>
      </c>
      <c r="D160" s="126" t="s">
        <v>1979</v>
      </c>
      <c r="E160" s="121"/>
      <c r="F160" s="121" t="s">
        <v>1980</v>
      </c>
      <c r="G160" s="127"/>
      <c r="H160" s="127"/>
      <c r="I160" s="127">
        <v>43963</v>
      </c>
      <c r="J160" s="127"/>
      <c r="K160" s="125" t="s">
        <v>1981</v>
      </c>
      <c r="L160" s="132" t="s">
        <v>182</v>
      </c>
      <c r="M160" s="126"/>
      <c r="N160" s="126" t="s">
        <v>133</v>
      </c>
      <c r="O160" s="126" t="s">
        <v>900</v>
      </c>
      <c r="P160" s="121" t="s">
        <v>1982</v>
      </c>
      <c r="Q160" s="121" t="s">
        <v>902</v>
      </c>
      <c r="R160" s="121" t="s">
        <v>122</v>
      </c>
      <c r="S160" s="121" t="s">
        <v>856</v>
      </c>
      <c r="T160" s="121" t="s">
        <v>1983</v>
      </c>
      <c r="U160" s="121">
        <v>43976</v>
      </c>
      <c r="V160" s="121">
        <v>60</v>
      </c>
      <c r="W160" s="121" t="s">
        <v>152</v>
      </c>
      <c r="X160" s="121"/>
      <c r="Y160" s="127">
        <v>43983</v>
      </c>
    </row>
    <row r="161" spans="1:25" ht="196.9" x14ac:dyDescent="0.45">
      <c r="A161" s="131" t="s">
        <v>1984</v>
      </c>
      <c r="B161" s="121" t="s">
        <v>33</v>
      </c>
      <c r="C161" s="121" t="s">
        <v>1985</v>
      </c>
      <c r="D161" s="126" t="s">
        <v>1986</v>
      </c>
      <c r="E161" s="121"/>
      <c r="F161" s="121" t="s">
        <v>1987</v>
      </c>
      <c r="G161" s="127"/>
      <c r="H161" s="127"/>
      <c r="I161" s="127">
        <v>43975</v>
      </c>
      <c r="J161" s="127"/>
      <c r="K161" s="125" t="s">
        <v>1988</v>
      </c>
      <c r="L161" s="132" t="s">
        <v>182</v>
      </c>
      <c r="M161" s="126" t="s">
        <v>1989</v>
      </c>
      <c r="N161" s="126" t="s">
        <v>876</v>
      </c>
      <c r="O161" s="126"/>
      <c r="P161" s="121" t="s">
        <v>1990</v>
      </c>
      <c r="Q161" s="121" t="s">
        <v>1911</v>
      </c>
      <c r="R161" s="121" t="s">
        <v>1991</v>
      </c>
      <c r="S161" s="121" t="s">
        <v>137</v>
      </c>
      <c r="T161" s="121" t="s">
        <v>1992</v>
      </c>
      <c r="U161" s="121">
        <v>43969</v>
      </c>
      <c r="V161" s="121">
        <v>120</v>
      </c>
      <c r="W161" s="121"/>
      <c r="X161" s="121"/>
      <c r="Y161" s="127">
        <v>43983</v>
      </c>
    </row>
    <row r="162" spans="1:25" ht="409.5" x14ac:dyDescent="0.45">
      <c r="A162" s="131" t="s">
        <v>1993</v>
      </c>
      <c r="B162" s="121" t="s">
        <v>33</v>
      </c>
      <c r="C162" s="121" t="s">
        <v>1994</v>
      </c>
      <c r="D162" s="126" t="s">
        <v>1995</v>
      </c>
      <c r="E162" s="121"/>
      <c r="F162" s="121" t="s">
        <v>1996</v>
      </c>
      <c r="G162" s="127"/>
      <c r="H162" s="127"/>
      <c r="I162" s="127">
        <v>43676</v>
      </c>
      <c r="J162" s="127"/>
      <c r="K162" s="125" t="s">
        <v>1997</v>
      </c>
      <c r="L162" s="132" t="s">
        <v>182</v>
      </c>
      <c r="M162" s="126" t="s">
        <v>824</v>
      </c>
      <c r="N162" s="126" t="s">
        <v>130</v>
      </c>
      <c r="O162" s="126"/>
      <c r="P162" s="121" t="s">
        <v>826</v>
      </c>
      <c r="Q162" s="121" t="s">
        <v>122</v>
      </c>
      <c r="R162" s="121" t="s">
        <v>1067</v>
      </c>
      <c r="S162" s="121" t="s">
        <v>137</v>
      </c>
      <c r="T162" s="121" t="s">
        <v>1998</v>
      </c>
      <c r="U162" s="121">
        <v>43753</v>
      </c>
      <c r="V162" s="121">
        <v>3500</v>
      </c>
      <c r="W162" s="121"/>
      <c r="X162" s="121"/>
      <c r="Y162" s="127">
        <v>43983</v>
      </c>
    </row>
    <row r="163" spans="1:25" ht="196.9" x14ac:dyDescent="0.45">
      <c r="A163" s="131" t="s">
        <v>1999</v>
      </c>
      <c r="B163" s="121" t="s">
        <v>33</v>
      </c>
      <c r="C163" s="121"/>
      <c r="D163" s="126" t="s">
        <v>2000</v>
      </c>
      <c r="E163" s="121"/>
      <c r="F163" s="121" t="s">
        <v>2001</v>
      </c>
      <c r="G163" s="127"/>
      <c r="H163" s="127"/>
      <c r="I163" s="127">
        <v>43969</v>
      </c>
      <c r="J163" s="127"/>
      <c r="K163" s="125" t="s">
        <v>2002</v>
      </c>
      <c r="L163" s="132" t="s">
        <v>182</v>
      </c>
      <c r="M163" s="126"/>
      <c r="N163" s="126" t="s">
        <v>876</v>
      </c>
      <c r="O163" s="126"/>
      <c r="P163" s="121" t="s">
        <v>2003</v>
      </c>
      <c r="Q163" s="121" t="s">
        <v>122</v>
      </c>
      <c r="R163" s="121" t="s">
        <v>2004</v>
      </c>
      <c r="S163" s="121" t="s">
        <v>856</v>
      </c>
      <c r="T163" s="121" t="s">
        <v>2005</v>
      </c>
      <c r="U163" s="121">
        <v>43969</v>
      </c>
      <c r="V163" s="121">
        <v>2000</v>
      </c>
      <c r="W163" s="121"/>
      <c r="X163" s="121"/>
      <c r="Y163" s="127">
        <v>43983</v>
      </c>
    </row>
    <row r="164" spans="1:25" ht="81" x14ac:dyDescent="0.45">
      <c r="A164" s="131" t="s">
        <v>2006</v>
      </c>
      <c r="B164" s="121" t="s">
        <v>33</v>
      </c>
      <c r="C164" s="121"/>
      <c r="D164" s="126" t="s">
        <v>2007</v>
      </c>
      <c r="E164" s="121"/>
      <c r="F164" s="121" t="s">
        <v>2008</v>
      </c>
      <c r="G164" s="127"/>
      <c r="H164" s="127"/>
      <c r="I164" s="127">
        <v>43966</v>
      </c>
      <c r="J164" s="127"/>
      <c r="K164" s="125" t="s">
        <v>2009</v>
      </c>
      <c r="L164" s="132" t="s">
        <v>182</v>
      </c>
      <c r="M164" s="126" t="s">
        <v>132</v>
      </c>
      <c r="N164" s="126" t="s">
        <v>130</v>
      </c>
      <c r="O164" s="126"/>
      <c r="P164" s="121" t="s">
        <v>2010</v>
      </c>
      <c r="Q164" s="121" t="s">
        <v>122</v>
      </c>
      <c r="R164" s="121" t="s">
        <v>330</v>
      </c>
      <c r="S164" s="121" t="s">
        <v>856</v>
      </c>
      <c r="T164" s="121" t="s">
        <v>2011</v>
      </c>
      <c r="U164" s="121">
        <v>44016</v>
      </c>
      <c r="V164" s="121">
        <v>2500</v>
      </c>
      <c r="W164" s="121"/>
      <c r="X164" s="121"/>
      <c r="Y164" s="127">
        <v>43983</v>
      </c>
    </row>
    <row r="165" spans="1:25" ht="91.9" x14ac:dyDescent="0.45">
      <c r="A165" s="131" t="s">
        <v>2012</v>
      </c>
      <c r="B165" s="121" t="s">
        <v>33</v>
      </c>
      <c r="C165" s="121"/>
      <c r="D165" s="126" t="s">
        <v>2013</v>
      </c>
      <c r="E165" s="121"/>
      <c r="F165" s="121" t="s">
        <v>2014</v>
      </c>
      <c r="G165" s="127"/>
      <c r="H165" s="127"/>
      <c r="I165" s="127">
        <v>43973</v>
      </c>
      <c r="J165" s="127"/>
      <c r="K165" s="125" t="s">
        <v>2015</v>
      </c>
      <c r="L165" s="132" t="s">
        <v>182</v>
      </c>
      <c r="M165" s="126" t="s">
        <v>190</v>
      </c>
      <c r="N165" s="126" t="s">
        <v>876</v>
      </c>
      <c r="O165" s="126"/>
      <c r="P165" s="121" t="s">
        <v>2016</v>
      </c>
      <c r="Q165" s="121" t="s">
        <v>122</v>
      </c>
      <c r="R165" s="121" t="s">
        <v>869</v>
      </c>
      <c r="S165" s="121" t="s">
        <v>137</v>
      </c>
      <c r="T165" s="121" t="s">
        <v>2017</v>
      </c>
      <c r="U165" s="121">
        <v>43835</v>
      </c>
      <c r="V165" s="121">
        <v>90</v>
      </c>
      <c r="W165" s="121"/>
      <c r="X165" s="121"/>
      <c r="Y165" s="127">
        <v>43983</v>
      </c>
    </row>
    <row r="166" spans="1:25" ht="118.15" x14ac:dyDescent="0.45">
      <c r="A166" s="131" t="s">
        <v>2018</v>
      </c>
      <c r="B166" s="121" t="s">
        <v>33</v>
      </c>
      <c r="C166" s="121"/>
      <c r="D166" s="126" t="s">
        <v>2019</v>
      </c>
      <c r="E166" s="121"/>
      <c r="F166" s="121" t="s">
        <v>2020</v>
      </c>
      <c r="G166" s="127"/>
      <c r="H166" s="127"/>
      <c r="I166" s="127">
        <v>43976</v>
      </c>
      <c r="J166" s="127"/>
      <c r="K166" s="125" t="s">
        <v>2021</v>
      </c>
      <c r="L166" s="132" t="s">
        <v>182</v>
      </c>
      <c r="M166" s="126" t="s">
        <v>155</v>
      </c>
      <c r="N166" s="126" t="s">
        <v>130</v>
      </c>
      <c r="O166" s="126"/>
      <c r="P166" s="121" t="s">
        <v>2022</v>
      </c>
      <c r="Q166" s="121" t="s">
        <v>122</v>
      </c>
      <c r="R166" s="121" t="s">
        <v>330</v>
      </c>
      <c r="S166" s="121" t="s">
        <v>137</v>
      </c>
      <c r="T166" s="121" t="s">
        <v>2023</v>
      </c>
      <c r="U166" s="121">
        <v>43831</v>
      </c>
      <c r="V166" s="121">
        <v>100</v>
      </c>
      <c r="W166" s="121"/>
      <c r="X166" s="121"/>
      <c r="Y166" s="127">
        <v>43983</v>
      </c>
    </row>
    <row r="167" spans="1:25" ht="91.9" x14ac:dyDescent="0.45">
      <c r="A167" s="131" t="s">
        <v>2024</v>
      </c>
      <c r="B167" s="121" t="s">
        <v>33</v>
      </c>
      <c r="C167" s="121"/>
      <c r="D167" s="126" t="s">
        <v>2025</v>
      </c>
      <c r="E167" s="121" t="s">
        <v>2026</v>
      </c>
      <c r="F167" s="121" t="s">
        <v>2027</v>
      </c>
      <c r="G167" s="127"/>
      <c r="H167" s="127"/>
      <c r="I167" s="127">
        <v>43936</v>
      </c>
      <c r="J167" s="127"/>
      <c r="K167" s="125" t="s">
        <v>2028</v>
      </c>
      <c r="L167" s="132" t="s">
        <v>2029</v>
      </c>
      <c r="M167" s="126" t="s">
        <v>127</v>
      </c>
      <c r="N167" s="126" t="s">
        <v>130</v>
      </c>
      <c r="O167" s="126" t="s">
        <v>2030</v>
      </c>
      <c r="P167" s="121" t="s">
        <v>2031</v>
      </c>
      <c r="Q167" s="121"/>
      <c r="R167" s="121"/>
      <c r="S167" s="121" t="s">
        <v>332</v>
      </c>
      <c r="T167" s="121" t="s">
        <v>2032</v>
      </c>
      <c r="U167" s="121">
        <v>43952</v>
      </c>
      <c r="V167" s="121">
        <v>1000</v>
      </c>
      <c r="W167" s="121" t="s">
        <v>122</v>
      </c>
      <c r="X167" s="121"/>
      <c r="Y167" s="127">
        <v>43983</v>
      </c>
    </row>
    <row r="168" spans="1:25" ht="94.5" x14ac:dyDescent="0.45">
      <c r="A168" s="131" t="s">
        <v>2033</v>
      </c>
      <c r="B168" s="121" t="s">
        <v>33</v>
      </c>
      <c r="C168" s="121"/>
      <c r="D168" s="126" t="s">
        <v>2034</v>
      </c>
      <c r="E168" s="121" t="s">
        <v>2035</v>
      </c>
      <c r="F168" s="121" t="s">
        <v>2036</v>
      </c>
      <c r="G168" s="127"/>
      <c r="H168" s="127"/>
      <c r="I168" s="127">
        <v>43953</v>
      </c>
      <c r="J168" s="127"/>
      <c r="K168" s="125" t="s">
        <v>2037</v>
      </c>
      <c r="L168" s="132" t="s">
        <v>2029</v>
      </c>
      <c r="M168" s="126" t="s">
        <v>127</v>
      </c>
      <c r="N168" s="126" t="s">
        <v>130</v>
      </c>
      <c r="O168" s="126" t="s">
        <v>2030</v>
      </c>
      <c r="P168" s="121" t="s">
        <v>2038</v>
      </c>
      <c r="Q168" s="121"/>
      <c r="R168" s="121"/>
      <c r="S168" s="121" t="s">
        <v>332</v>
      </c>
      <c r="T168" s="121" t="s">
        <v>2039</v>
      </c>
      <c r="U168" s="121">
        <v>43966</v>
      </c>
      <c r="V168" s="121">
        <v>50</v>
      </c>
      <c r="W168" s="121" t="s">
        <v>122</v>
      </c>
      <c r="X168" s="121"/>
      <c r="Y168" s="127">
        <v>43983</v>
      </c>
    </row>
    <row r="169" spans="1:25" ht="262.5" x14ac:dyDescent="0.45">
      <c r="A169" s="131" t="s">
        <v>2040</v>
      </c>
      <c r="B169" s="121" t="s">
        <v>33</v>
      </c>
      <c r="C169" s="121" t="s">
        <v>2041</v>
      </c>
      <c r="D169" s="126" t="s">
        <v>2042</v>
      </c>
      <c r="E169" s="121" t="s">
        <v>2043</v>
      </c>
      <c r="F169" s="121" t="s">
        <v>2044</v>
      </c>
      <c r="G169" s="127"/>
      <c r="H169" s="127"/>
      <c r="I169" s="127">
        <v>43955</v>
      </c>
      <c r="J169" s="127"/>
      <c r="K169" s="125" t="s">
        <v>2045</v>
      </c>
      <c r="L169" s="132" t="s">
        <v>823</v>
      </c>
      <c r="M169" s="126" t="s">
        <v>824</v>
      </c>
      <c r="N169" s="126" t="s">
        <v>130</v>
      </c>
      <c r="O169" s="126" t="s">
        <v>2046</v>
      </c>
      <c r="P169" s="121" t="s">
        <v>2047</v>
      </c>
      <c r="Q169" s="121"/>
      <c r="R169" s="121"/>
      <c r="S169" s="121" t="s">
        <v>137</v>
      </c>
      <c r="T169" s="121" t="s">
        <v>2048</v>
      </c>
      <c r="U169" s="121">
        <v>43916</v>
      </c>
      <c r="V169" s="121">
        <v>20000</v>
      </c>
      <c r="W169" s="121" t="s">
        <v>202</v>
      </c>
      <c r="X169" s="121"/>
      <c r="Y169" s="127">
        <v>43983</v>
      </c>
    </row>
    <row r="170" spans="1:25" ht="78.75" x14ac:dyDescent="0.45">
      <c r="A170" s="131" t="s">
        <v>1147</v>
      </c>
      <c r="B170" s="121" t="s">
        <v>33</v>
      </c>
      <c r="C170" s="121" t="s">
        <v>1148</v>
      </c>
      <c r="D170" s="126" t="s">
        <v>1901</v>
      </c>
      <c r="E170" s="121" t="s">
        <v>1902</v>
      </c>
      <c r="F170" s="121" t="s">
        <v>1149</v>
      </c>
      <c r="G170" s="127"/>
      <c r="H170" s="127"/>
      <c r="I170" s="127">
        <v>43917</v>
      </c>
      <c r="J170" s="127"/>
      <c r="K170" s="125" t="s">
        <v>1150</v>
      </c>
      <c r="L170" s="132" t="s">
        <v>1151</v>
      </c>
      <c r="M170" s="126" t="s">
        <v>1152</v>
      </c>
      <c r="N170" s="126" t="s">
        <v>130</v>
      </c>
      <c r="O170" s="126" t="s">
        <v>1903</v>
      </c>
      <c r="P170" s="121" t="s">
        <v>1154</v>
      </c>
      <c r="Q170" s="121"/>
      <c r="R170" s="121"/>
      <c r="S170" s="121" t="s">
        <v>137</v>
      </c>
      <c r="T170" s="121" t="s">
        <v>1155</v>
      </c>
      <c r="U170" s="121">
        <v>43917</v>
      </c>
      <c r="V170" s="121">
        <v>20</v>
      </c>
      <c r="W170" s="121"/>
      <c r="X170" s="121"/>
      <c r="Y170" s="127">
        <v>43983</v>
      </c>
    </row>
    <row r="171" spans="1:25" ht="223.15" x14ac:dyDescent="0.45">
      <c r="A171" s="131" t="s">
        <v>2049</v>
      </c>
      <c r="B171" s="121" t="s">
        <v>33</v>
      </c>
      <c r="C171" s="121"/>
      <c r="D171" s="126" t="s">
        <v>2050</v>
      </c>
      <c r="E171" s="121"/>
      <c r="F171" s="121" t="s">
        <v>2051</v>
      </c>
      <c r="G171" s="127"/>
      <c r="H171" s="127"/>
      <c r="I171" s="127">
        <v>43970</v>
      </c>
      <c r="J171" s="127"/>
      <c r="K171" s="125" t="s">
        <v>2052</v>
      </c>
      <c r="L171" s="132" t="s">
        <v>182</v>
      </c>
      <c r="M171" s="126" t="s">
        <v>132</v>
      </c>
      <c r="N171" s="126" t="s">
        <v>130</v>
      </c>
      <c r="O171" s="126"/>
      <c r="P171" s="121" t="s">
        <v>2053</v>
      </c>
      <c r="Q171" s="121" t="s">
        <v>122</v>
      </c>
      <c r="R171" s="121" t="s">
        <v>122</v>
      </c>
      <c r="S171" s="121" t="s">
        <v>137</v>
      </c>
      <c r="T171" s="121" t="s">
        <v>2054</v>
      </c>
      <c r="U171" s="121">
        <v>43942</v>
      </c>
      <c r="V171" s="121">
        <v>300</v>
      </c>
      <c r="W171" s="121"/>
      <c r="X171" s="121"/>
      <c r="Y171" s="127">
        <v>43983</v>
      </c>
    </row>
  </sheetData>
  <conditionalFormatting sqref="X1 G1:S1">
    <cfRule type="cellIs" dxfId="65" priority="3" operator="equal">
      <formula>"Exclude"</formula>
    </cfRule>
    <cfRule type="cellIs" dxfId="64" priority="4" operator="equal">
      <formula>"Include"</formula>
    </cfRule>
  </conditionalFormatting>
  <conditionalFormatting sqref="A1:A1048576">
    <cfRule type="duplicateValues" dxfId="63" priority="1"/>
    <cfRule type="duplicateValues" dxfId="62" priority="2"/>
  </conditionalFormatting>
  <hyperlinks>
    <hyperlink ref="J50" r:id="rId1" xr:uid="{802AF87E-BCA9-43B8-A331-071F76BDEA3E}"/>
    <hyperlink ref="J27" r:id="rId2" xr:uid="{82D0A9BC-6B70-4D35-886C-A6E2CE17448A}"/>
    <hyperlink ref="J57" r:id="rId3" xr:uid="{9FA7D37C-29C2-41F5-B531-0F941D770365}"/>
    <hyperlink ref="J112" r:id="rId4" xr:uid="{0205A25F-256C-43D9-9EE8-4F86C34B7726}"/>
    <hyperlink ref="J13" r:id="rId5" xr:uid="{9E65E8F8-561E-4041-A4EE-BA9BE29E581E}"/>
    <hyperlink ref="J115" r:id="rId6" xr:uid="{11C0CBD4-62A0-415A-BA31-2963653FF339}"/>
    <hyperlink ref="J116" r:id="rId7" xr:uid="{32D179ED-2448-4492-BDA9-45477F336470}"/>
    <hyperlink ref="J121" r:id="rId8" xr:uid="{C1025680-E0EE-4AA8-819C-3A5EC151BFAA}"/>
    <hyperlink ref="J25" r:id="rId9" xr:uid="{ECF6A719-DDAB-4969-A1FF-2367E7DC6641}"/>
    <hyperlink ref="J4" r:id="rId10" xr:uid="{4BBD3879-5F24-4034-A2EB-692695FF9D8D}"/>
    <hyperlink ref="J21" r:id="rId11" xr:uid="{A2FD5561-3246-4890-B7C8-937D57FEAF66}"/>
    <hyperlink ref="J20" r:id="rId12" xr:uid="{03A40AF1-B1B0-4D84-B9EB-BA096E994A1C}"/>
    <hyperlink ref="J15" r:id="rId13" xr:uid="{BE2F7165-57C1-46C9-8F11-32511FBAC4EF}"/>
    <hyperlink ref="J130" r:id="rId14" xr:uid="{39BAE910-85CB-468C-90E2-7AA8F3F98EBD}"/>
    <hyperlink ref="J113" r:id="rId15" xr:uid="{0A7786D3-F29F-4815-8D47-AC467D23A5B3}"/>
    <hyperlink ref="J137" r:id="rId16" xr:uid="{59BD4A1F-9FE7-4888-8BA9-1FAC1CCEB80F}"/>
    <hyperlink ref="J131" r:id="rId17" xr:uid="{BA7A1F35-2543-45C8-A288-1DE9C34E3AAC}"/>
    <hyperlink ref="J127" r:id="rId18" xr:uid="{03504696-E149-4C81-9637-1FBAFC533CE9}"/>
    <hyperlink ref="J125" r:id="rId19" xr:uid="{4ADF1D5C-8692-42FB-8688-316CDF4A6C72}"/>
    <hyperlink ref="J92" r:id="rId20" xr:uid="{BA17A562-40A5-4474-ACFF-CE29A73F794B}"/>
    <hyperlink ref="J134" r:id="rId21" xr:uid="{4761B394-0C89-4EE1-B121-4A328E6F4F34}"/>
    <hyperlink ref="J97" r:id="rId22" xr:uid="{1164F86F-8A92-40EC-802E-BF116281F25A}"/>
    <hyperlink ref="J129" r:id="rId23" xr:uid="{6D9BDA6F-1631-48F8-B48B-71707E803751}"/>
    <hyperlink ref="J119" r:id="rId24" xr:uid="{9D3D2860-E518-49B5-BD8A-F42CF23CDD9A}"/>
    <hyperlink ref="J117" r:id="rId25" xr:uid="{DBAF9DF1-0689-46B7-87FE-9DEBFE73BDB4}"/>
    <hyperlink ref="J122" r:id="rId26" xr:uid="{F133E5D2-8C46-436C-B62A-A0F108F51962}"/>
    <hyperlink ref="J143" r:id="rId27" xr:uid="{2939FE26-4208-4E0F-9861-DAEC5C1F1315}"/>
    <hyperlink ref="J89" r:id="rId28" xr:uid="{F4883817-0A37-42DF-8F6F-479AC3636A8F}"/>
    <hyperlink ref="J107" r:id="rId29" xr:uid="{6F7725B7-62C5-46FB-A6E5-0431C600EB14}"/>
    <hyperlink ref="J109" r:id="rId30" xr:uid="{2BA087EE-3293-4654-91EC-E3C3D60EF5C8}"/>
    <hyperlink ref="J102" r:id="rId31" xr:uid="{24D3DEDD-3C6B-4DF0-975D-E4C122D32665}"/>
    <hyperlink ref="J123" r:id="rId32" xr:uid="{E370040F-A1B6-45FB-B4CD-7573ED757A4D}"/>
  </hyperlinks>
  <pageMargins left="0.7" right="0.7" top="0.75" bottom="0.75" header="0.3" footer="0.3"/>
  <pageSetup orientation="portrait" horizontalDpi="4294967293" verticalDpi="300" r:id="rId33"/>
  <tableParts count="1">
    <tablePart r:id="rId3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993D-9345-4160-994A-751D3945E163}">
  <sheetPr>
    <tabColor theme="4" tint="0.79998168889431442"/>
  </sheetPr>
  <dimension ref="A1:AD131"/>
  <sheetViews>
    <sheetView zoomScale="86" zoomScaleNormal="86" workbookViewId="0">
      <pane xSplit="1" ySplit="1" topLeftCell="B10" activePane="bottomRight" state="frozen"/>
      <selection activeCell="D18" sqref="D18"/>
      <selection pane="topRight" activeCell="D18" sqref="D18"/>
      <selection pane="bottomLeft" activeCell="D18" sqref="D18"/>
      <selection pane="bottomRight" activeCell="B10" sqref="B10"/>
    </sheetView>
  </sheetViews>
  <sheetFormatPr defaultColWidth="9" defaultRowHeight="13.5" x14ac:dyDescent="0.45"/>
  <cols>
    <col min="1" max="1" width="35.1328125" style="30" bestFit="1" customWidth="1"/>
    <col min="2" max="2" width="96.33203125" style="21" customWidth="1"/>
    <col min="3" max="3" width="15.33203125" style="26" customWidth="1"/>
    <col min="4" max="4" width="13.33203125" style="34" customWidth="1"/>
    <col min="5" max="5" width="11.46484375" style="36" hidden="1" customWidth="1"/>
    <col min="6" max="6" width="16.19921875" style="26" customWidth="1"/>
    <col min="7" max="7" width="15" style="36" customWidth="1"/>
    <col min="8" max="8" width="27.33203125" style="36" customWidth="1"/>
    <col min="9" max="9" width="23.33203125" style="7" customWidth="1"/>
    <col min="10" max="10" width="28.796875" style="36" customWidth="1"/>
    <col min="11" max="11" width="16.33203125" style="36" customWidth="1"/>
    <col min="12" max="12" width="18.6640625" style="36" customWidth="1"/>
    <col min="13" max="13" width="14.1328125" style="36" customWidth="1"/>
    <col min="14" max="14" width="17.265625" style="36" customWidth="1"/>
    <col min="15" max="17" width="13.33203125" style="36" customWidth="1"/>
    <col min="18" max="18" width="13.33203125" style="26" customWidth="1"/>
    <col min="19" max="19" width="13.33203125" style="7" customWidth="1"/>
    <col min="20" max="20" width="23.1328125" style="36" customWidth="1"/>
    <col min="21" max="22" width="16.796875" style="36" customWidth="1"/>
    <col min="23" max="23" width="16.796875" style="7" customWidth="1"/>
    <col min="24" max="25" width="16.796875" style="36" customWidth="1"/>
    <col min="26" max="28" width="16.796875" style="7" customWidth="1"/>
    <col min="29" max="29" width="26.33203125" style="7" customWidth="1"/>
    <col min="30" max="30" width="14.33203125" style="7" bestFit="1" customWidth="1"/>
    <col min="31" max="44" width="23.796875" style="7" customWidth="1"/>
    <col min="45" max="45" width="18.33203125" style="7" customWidth="1"/>
    <col min="46" max="46" width="24" style="7" bestFit="1" customWidth="1"/>
    <col min="47" max="47" width="10.33203125" style="7" customWidth="1"/>
    <col min="48" max="16384" width="9" style="7"/>
  </cols>
  <sheetData>
    <row r="1" spans="1:30" s="138" customFormat="1" ht="39.4" x14ac:dyDescent="0.45">
      <c r="A1" s="22" t="s">
        <v>10</v>
      </c>
      <c r="B1" s="16" t="s">
        <v>12</v>
      </c>
      <c r="C1" s="17" t="s">
        <v>14</v>
      </c>
      <c r="D1" s="17" t="s">
        <v>16</v>
      </c>
      <c r="E1" s="17" t="s">
        <v>104</v>
      </c>
      <c r="F1" s="16" t="s">
        <v>18</v>
      </c>
      <c r="G1" s="16" t="s">
        <v>19</v>
      </c>
      <c r="H1" s="16" t="s">
        <v>20</v>
      </c>
      <c r="I1" s="16" t="s">
        <v>22</v>
      </c>
      <c r="J1" s="16" t="s">
        <v>24</v>
      </c>
      <c r="K1" s="16" t="s">
        <v>25</v>
      </c>
      <c r="L1" s="16" t="s">
        <v>2590</v>
      </c>
      <c r="M1" s="16" t="s">
        <v>28</v>
      </c>
      <c r="N1" s="16" t="s">
        <v>29</v>
      </c>
      <c r="O1" s="16" t="s">
        <v>31</v>
      </c>
      <c r="P1" s="16" t="s">
        <v>33</v>
      </c>
      <c r="Q1" s="16" t="s">
        <v>35</v>
      </c>
      <c r="R1" s="16" t="s">
        <v>37</v>
      </c>
      <c r="S1" s="16" t="s">
        <v>39</v>
      </c>
      <c r="T1" s="18" t="s">
        <v>40</v>
      </c>
      <c r="U1" s="18" t="s">
        <v>42</v>
      </c>
      <c r="V1" s="18" t="s">
        <v>45</v>
      </c>
      <c r="W1" s="18" t="s">
        <v>105</v>
      </c>
      <c r="X1" s="18" t="s">
        <v>106</v>
      </c>
      <c r="Y1" s="18" t="s">
        <v>107</v>
      </c>
      <c r="Z1" s="18" t="s">
        <v>112</v>
      </c>
      <c r="AA1" s="18" t="s">
        <v>71</v>
      </c>
      <c r="AB1" s="18" t="s">
        <v>73</v>
      </c>
      <c r="AC1" s="18" t="s">
        <v>1867</v>
      </c>
      <c r="AD1" s="19" t="s">
        <v>81</v>
      </c>
    </row>
    <row r="2" spans="1:30" ht="165.75" x14ac:dyDescent="0.45">
      <c r="A2" s="58" t="s">
        <v>1453</v>
      </c>
      <c r="B2" s="59" t="s">
        <v>1454</v>
      </c>
      <c r="C2" s="65">
        <v>43974</v>
      </c>
      <c r="D2" s="65">
        <v>43977</v>
      </c>
      <c r="E2" s="39" t="s">
        <v>1455</v>
      </c>
      <c r="F2" s="134" t="str">
        <f>HYPERLINK(Table22[[#This Row],[URL-not hyperlinked]])</f>
        <v>http://medrxiv.org/content/early/2020/05/26/2020.05.23.20111369.abstract</v>
      </c>
      <c r="G2" s="39" t="s">
        <v>115</v>
      </c>
      <c r="H2" s="39" t="s">
        <v>116</v>
      </c>
      <c r="I2" s="39" t="s">
        <v>1456</v>
      </c>
      <c r="J2" s="39" t="s">
        <v>293</v>
      </c>
      <c r="K2" s="39" t="s">
        <v>292</v>
      </c>
      <c r="L2" s="39" t="s">
        <v>2508</v>
      </c>
      <c r="M2" s="39" t="s">
        <v>1457</v>
      </c>
      <c r="N2" s="137"/>
      <c r="O2" s="39" t="s">
        <v>269</v>
      </c>
      <c r="P2" s="39" t="s">
        <v>270</v>
      </c>
      <c r="Q2" s="39" t="s">
        <v>269</v>
      </c>
      <c r="R2" s="39" t="s">
        <v>270</v>
      </c>
      <c r="S2" s="39" t="s">
        <v>114</v>
      </c>
      <c r="T2" s="39" t="s">
        <v>270</v>
      </c>
      <c r="U2" s="39" t="s">
        <v>270</v>
      </c>
      <c r="V2" s="39" t="s">
        <v>270</v>
      </c>
      <c r="W2" s="39" t="s">
        <v>270</v>
      </c>
      <c r="X2" s="39" t="s">
        <v>270</v>
      </c>
      <c r="Y2" s="39" t="s">
        <v>270</v>
      </c>
      <c r="Z2" s="39" t="s">
        <v>270</v>
      </c>
      <c r="AA2" s="39" t="s">
        <v>270</v>
      </c>
      <c r="AB2" s="39" t="s">
        <v>270</v>
      </c>
      <c r="AC2" s="39" t="s">
        <v>2514</v>
      </c>
      <c r="AD2" s="66" t="s">
        <v>1432</v>
      </c>
    </row>
    <row r="3" spans="1:30" ht="170.65" x14ac:dyDescent="0.45">
      <c r="A3" s="61" t="s">
        <v>1651</v>
      </c>
      <c r="B3" s="62" t="s">
        <v>1652</v>
      </c>
      <c r="C3" s="63">
        <v>43972</v>
      </c>
      <c r="D3" s="65">
        <v>43974</v>
      </c>
      <c r="E3" s="60" t="s">
        <v>1653</v>
      </c>
      <c r="F3" s="134" t="str">
        <f>HYPERLINK(Table22[[#This Row],[URL-not hyperlinked]])</f>
        <v>https://www.nature.com/articles/s41372-020-0695-0</v>
      </c>
      <c r="G3" s="39" t="s">
        <v>117</v>
      </c>
      <c r="H3" s="39" t="s">
        <v>123</v>
      </c>
      <c r="I3" s="39" t="s">
        <v>1654</v>
      </c>
      <c r="J3" s="39" t="s">
        <v>1655</v>
      </c>
      <c r="K3" s="39">
        <v>2020</v>
      </c>
      <c r="L3" s="39" t="s">
        <v>1541</v>
      </c>
      <c r="M3" s="39" t="s">
        <v>1656</v>
      </c>
      <c r="N3" s="39"/>
      <c r="O3" s="39" t="s">
        <v>269</v>
      </c>
      <c r="P3" s="39" t="s">
        <v>270</v>
      </c>
      <c r="Q3" s="39" t="s">
        <v>270</v>
      </c>
      <c r="R3" s="39" t="s">
        <v>270</v>
      </c>
      <c r="S3" s="39" t="s">
        <v>119</v>
      </c>
      <c r="T3" s="39" t="s">
        <v>302</v>
      </c>
      <c r="U3" s="39" t="s">
        <v>270</v>
      </c>
      <c r="V3" s="39" t="s">
        <v>270</v>
      </c>
      <c r="W3" s="39" t="s">
        <v>270</v>
      </c>
      <c r="X3" s="39" t="s">
        <v>270</v>
      </c>
      <c r="Y3" s="39" t="s">
        <v>269</v>
      </c>
      <c r="Z3" s="39" t="s">
        <v>269</v>
      </c>
      <c r="AA3" s="39" t="s">
        <v>269</v>
      </c>
      <c r="AB3" s="39" t="s">
        <v>270</v>
      </c>
      <c r="AC3" s="39" t="s">
        <v>2514</v>
      </c>
      <c r="AD3" s="66" t="s">
        <v>1432</v>
      </c>
    </row>
    <row r="4" spans="1:30" ht="65.650000000000006" x14ac:dyDescent="0.45">
      <c r="A4" s="64" t="s">
        <v>2089</v>
      </c>
      <c r="B4" s="59" t="s">
        <v>2060</v>
      </c>
      <c r="C4" s="65">
        <v>44702</v>
      </c>
      <c r="D4" s="65">
        <v>43973</v>
      </c>
      <c r="E4" s="60" t="s">
        <v>2090</v>
      </c>
      <c r="F4" s="134" t="str">
        <f>HYPERLINK(Table22[[#This Row],[URL-not hyperlinked]])</f>
        <v>https://onlinelibrary.wiley.com/doi/10.1002/jmv.26037</v>
      </c>
      <c r="G4" s="39" t="s">
        <v>120</v>
      </c>
      <c r="H4" s="39" t="s">
        <v>118</v>
      </c>
      <c r="I4" s="39" t="s">
        <v>2091</v>
      </c>
      <c r="J4" s="39" t="s">
        <v>1424</v>
      </c>
      <c r="K4" s="39">
        <v>2020</v>
      </c>
      <c r="L4" s="39" t="s">
        <v>1541</v>
      </c>
      <c r="M4" s="39" t="s">
        <v>2092</v>
      </c>
      <c r="N4" s="39" t="s">
        <v>1423</v>
      </c>
      <c r="O4" s="39" t="s">
        <v>269</v>
      </c>
      <c r="P4" s="39" t="s">
        <v>270</v>
      </c>
      <c r="Q4" s="39" t="s">
        <v>269</v>
      </c>
      <c r="R4" s="39" t="s">
        <v>270</v>
      </c>
      <c r="S4" s="39" t="s">
        <v>119</v>
      </c>
      <c r="T4" s="39">
        <v>1</v>
      </c>
      <c r="U4" s="39" t="s">
        <v>269</v>
      </c>
      <c r="V4" s="39" t="s">
        <v>270</v>
      </c>
      <c r="W4" s="39" t="s">
        <v>270</v>
      </c>
      <c r="X4" s="39" t="s">
        <v>269</v>
      </c>
      <c r="Y4" s="39" t="s">
        <v>269</v>
      </c>
      <c r="Z4" s="39" t="s">
        <v>269</v>
      </c>
      <c r="AA4" s="39" t="s">
        <v>270</v>
      </c>
      <c r="AB4" s="39" t="s">
        <v>270</v>
      </c>
      <c r="AC4" s="39" t="s">
        <v>2514</v>
      </c>
      <c r="AD4" s="66" t="s">
        <v>1432</v>
      </c>
    </row>
    <row r="5" spans="1:30" ht="153" x14ac:dyDescent="0.45">
      <c r="A5" s="61" t="s">
        <v>2276</v>
      </c>
      <c r="B5" s="62" t="s">
        <v>2277</v>
      </c>
      <c r="C5" s="63">
        <v>43969</v>
      </c>
      <c r="D5" s="65">
        <v>43975</v>
      </c>
      <c r="E5" s="60" t="s">
        <v>2278</v>
      </c>
      <c r="F5" s="134" t="str">
        <f>HYPERLINK(Table22[[#This Row],[URL-not hyperlinked]])</f>
        <v>https://doi.org/10.3390/jcm9051521</v>
      </c>
      <c r="G5" s="39" t="s">
        <v>115</v>
      </c>
      <c r="H5" s="39" t="s">
        <v>123</v>
      </c>
      <c r="I5" s="39" t="s">
        <v>2279</v>
      </c>
      <c r="J5" s="39" t="s">
        <v>2280</v>
      </c>
      <c r="K5" s="39">
        <v>2020</v>
      </c>
      <c r="L5" s="39" t="s">
        <v>1541</v>
      </c>
      <c r="M5" s="39" t="s">
        <v>2281</v>
      </c>
      <c r="N5" s="39"/>
      <c r="O5" s="39" t="s">
        <v>269</v>
      </c>
      <c r="P5" s="39" t="s">
        <v>270</v>
      </c>
      <c r="Q5" s="39" t="s">
        <v>269</v>
      </c>
      <c r="R5" s="39" t="s">
        <v>269</v>
      </c>
      <c r="S5" s="39" t="s">
        <v>119</v>
      </c>
      <c r="T5" s="39" t="s">
        <v>270</v>
      </c>
      <c r="U5" s="39" t="s">
        <v>270</v>
      </c>
      <c r="V5" s="39" t="s">
        <v>270</v>
      </c>
      <c r="W5" s="39" t="s">
        <v>270</v>
      </c>
      <c r="X5" s="39" t="s">
        <v>270</v>
      </c>
      <c r="Y5" s="39" t="s">
        <v>270</v>
      </c>
      <c r="Z5" s="39" t="s">
        <v>270</v>
      </c>
      <c r="AA5" s="39" t="s">
        <v>270</v>
      </c>
      <c r="AB5" s="39" t="s">
        <v>270</v>
      </c>
      <c r="AC5" s="39" t="s">
        <v>2514</v>
      </c>
      <c r="AD5" s="66" t="s">
        <v>1432</v>
      </c>
    </row>
    <row r="6" spans="1:30" ht="178.5" x14ac:dyDescent="0.45">
      <c r="A6" s="58" t="s">
        <v>2295</v>
      </c>
      <c r="B6" s="62" t="s">
        <v>2296</v>
      </c>
      <c r="C6" s="65">
        <v>43973</v>
      </c>
      <c r="D6" s="65">
        <v>43974</v>
      </c>
      <c r="E6" s="39" t="s">
        <v>2297</v>
      </c>
      <c r="F6" s="134" t="str">
        <f>HYPERLINK(Table22[[#This Row],[URL-not hyperlinked]])</f>
        <v>https://doi.org/10.1007/s00431-020-03690-9</v>
      </c>
      <c r="G6" s="39" t="s">
        <v>115</v>
      </c>
      <c r="H6" s="39" t="s">
        <v>2263</v>
      </c>
      <c r="I6" s="39" t="s">
        <v>2298</v>
      </c>
      <c r="J6" s="39" t="s">
        <v>2299</v>
      </c>
      <c r="K6" s="39">
        <v>2020</v>
      </c>
      <c r="L6" s="39" t="s">
        <v>1541</v>
      </c>
      <c r="M6" s="39" t="s">
        <v>2300</v>
      </c>
      <c r="N6" s="39"/>
      <c r="O6" s="39" t="s">
        <v>269</v>
      </c>
      <c r="P6" s="39" t="s">
        <v>269</v>
      </c>
      <c r="Q6" s="39" t="s">
        <v>269</v>
      </c>
      <c r="R6" s="39" t="s">
        <v>270</v>
      </c>
      <c r="S6" s="39" t="s">
        <v>114</v>
      </c>
      <c r="T6" s="39" t="s">
        <v>270</v>
      </c>
      <c r="U6" s="39" t="s">
        <v>270</v>
      </c>
      <c r="V6" s="39" t="s">
        <v>270</v>
      </c>
      <c r="W6" s="39" t="s">
        <v>270</v>
      </c>
      <c r="X6" s="39" t="s">
        <v>270</v>
      </c>
      <c r="Y6" s="39" t="s">
        <v>270</v>
      </c>
      <c r="Z6" s="39" t="s">
        <v>270</v>
      </c>
      <c r="AA6" s="39" t="s">
        <v>270</v>
      </c>
      <c r="AB6" s="39" t="s">
        <v>270</v>
      </c>
      <c r="AC6" s="39" t="s">
        <v>2514</v>
      </c>
      <c r="AD6" s="66" t="s">
        <v>1432</v>
      </c>
    </row>
    <row r="7" spans="1:30" ht="306" x14ac:dyDescent="0.45">
      <c r="A7" s="61" t="s">
        <v>2301</v>
      </c>
      <c r="B7" s="59" t="s">
        <v>2302</v>
      </c>
      <c r="C7" s="63">
        <v>43936</v>
      </c>
      <c r="D7" s="63">
        <v>43974</v>
      </c>
      <c r="E7" s="60" t="s">
        <v>2303</v>
      </c>
      <c r="F7" s="134" t="str">
        <f>HYPERLINK(Table22[[#This Row],[URL-not hyperlinked]])</f>
        <v>http://www.ncbi.nlm.nih.gov/pmc/articles/pmc7211430/</v>
      </c>
      <c r="G7" s="39" t="s">
        <v>115</v>
      </c>
      <c r="H7" s="39" t="s">
        <v>116</v>
      </c>
      <c r="I7" s="39" t="s">
        <v>2304</v>
      </c>
      <c r="J7" s="39" t="s">
        <v>2073</v>
      </c>
      <c r="K7" s="39">
        <v>2020</v>
      </c>
      <c r="L7" s="39" t="s">
        <v>1541</v>
      </c>
      <c r="M7" s="39"/>
      <c r="N7" s="39"/>
      <c r="O7" s="39" t="s">
        <v>269</v>
      </c>
      <c r="P7" s="39" t="s">
        <v>270</v>
      </c>
      <c r="Q7" s="39" t="s">
        <v>269</v>
      </c>
      <c r="R7" s="39" t="s">
        <v>270</v>
      </c>
      <c r="S7" s="39" t="s">
        <v>114</v>
      </c>
      <c r="T7" s="39" t="s">
        <v>270</v>
      </c>
      <c r="U7" s="39" t="s">
        <v>270</v>
      </c>
      <c r="V7" s="39" t="s">
        <v>270</v>
      </c>
      <c r="W7" s="39" t="s">
        <v>270</v>
      </c>
      <c r="X7" s="39" t="s">
        <v>270</v>
      </c>
      <c r="Y7" s="39" t="s">
        <v>270</v>
      </c>
      <c r="Z7" s="39" t="s">
        <v>270</v>
      </c>
      <c r="AA7" s="39" t="s">
        <v>270</v>
      </c>
      <c r="AB7" s="39" t="s">
        <v>270</v>
      </c>
      <c r="AC7" s="39" t="s">
        <v>2514</v>
      </c>
      <c r="AD7" s="66" t="s">
        <v>1432</v>
      </c>
    </row>
    <row r="8" spans="1:30" ht="153" x14ac:dyDescent="0.45">
      <c r="A8" s="61" t="s">
        <v>2459</v>
      </c>
      <c r="B8" s="62" t="s">
        <v>2460</v>
      </c>
      <c r="C8" s="63">
        <v>43952</v>
      </c>
      <c r="D8" s="63">
        <v>43971</v>
      </c>
      <c r="E8" s="60" t="s">
        <v>2461</v>
      </c>
      <c r="F8" s="134" t="str">
        <f>HYPERLINK(Table22[[#This Row],[URL-not hyperlinked]])</f>
        <v>https://www.ncbi.nlm.nih.gov/pmc/articles/PMC7205600/</v>
      </c>
      <c r="G8" s="39" t="s">
        <v>121</v>
      </c>
      <c r="H8" s="39" t="s">
        <v>118</v>
      </c>
      <c r="I8" s="39" t="s">
        <v>2462</v>
      </c>
      <c r="J8" s="39" t="s">
        <v>2463</v>
      </c>
      <c r="K8" s="39">
        <v>2020</v>
      </c>
      <c r="L8" s="39" t="s">
        <v>1541</v>
      </c>
      <c r="M8" s="39" t="s">
        <v>2464</v>
      </c>
      <c r="N8" s="39"/>
      <c r="O8" s="39" t="s">
        <v>269</v>
      </c>
      <c r="P8" s="39" t="s">
        <v>270</v>
      </c>
      <c r="Q8" s="39" t="s">
        <v>269</v>
      </c>
      <c r="R8" s="39" t="s">
        <v>270</v>
      </c>
      <c r="S8" s="39" t="s">
        <v>39</v>
      </c>
      <c r="T8" s="39">
        <v>1</v>
      </c>
      <c r="U8" s="39" t="s">
        <v>269</v>
      </c>
      <c r="V8" s="39" t="s">
        <v>270</v>
      </c>
      <c r="W8" s="39" t="s">
        <v>270</v>
      </c>
      <c r="X8" s="39" t="s">
        <v>270</v>
      </c>
      <c r="Y8" s="39" t="s">
        <v>270</v>
      </c>
      <c r="Z8" s="39" t="s">
        <v>269</v>
      </c>
      <c r="AA8" s="39" t="s">
        <v>270</v>
      </c>
      <c r="AB8" s="39" t="s">
        <v>270</v>
      </c>
      <c r="AC8" s="39" t="s">
        <v>2514</v>
      </c>
      <c r="AD8" s="66" t="s">
        <v>1432</v>
      </c>
    </row>
    <row r="9" spans="1:30" ht="114.75" x14ac:dyDescent="0.45">
      <c r="A9" s="61" t="s">
        <v>2516</v>
      </c>
      <c r="B9" s="62" t="s">
        <v>2517</v>
      </c>
      <c r="C9" s="63">
        <v>43962</v>
      </c>
      <c r="D9" s="65">
        <v>43963</v>
      </c>
      <c r="E9" s="60" t="s">
        <v>2518</v>
      </c>
      <c r="F9" s="134" t="s">
        <v>2518</v>
      </c>
      <c r="G9" s="137" t="s">
        <v>122</v>
      </c>
      <c r="H9" s="137" t="s">
        <v>118</v>
      </c>
      <c r="I9" s="66" t="s">
        <v>2519</v>
      </c>
      <c r="J9" s="60" t="s">
        <v>291</v>
      </c>
      <c r="K9" s="60" t="s">
        <v>292</v>
      </c>
      <c r="L9" s="137" t="s">
        <v>2591</v>
      </c>
      <c r="M9" s="60"/>
      <c r="N9" s="137" t="s">
        <v>2520</v>
      </c>
      <c r="O9" s="60" t="s">
        <v>269</v>
      </c>
      <c r="P9" s="60" t="s">
        <v>270</v>
      </c>
      <c r="Q9" s="60" t="s">
        <v>269</v>
      </c>
      <c r="R9" s="63" t="s">
        <v>270</v>
      </c>
      <c r="S9" s="66" t="s">
        <v>114</v>
      </c>
      <c r="T9" s="60" t="s">
        <v>270</v>
      </c>
      <c r="U9" s="60" t="s">
        <v>270</v>
      </c>
      <c r="V9" s="60" t="s">
        <v>270</v>
      </c>
      <c r="W9" s="66" t="s">
        <v>270</v>
      </c>
      <c r="X9" s="60" t="s">
        <v>270</v>
      </c>
      <c r="Y9" s="60" t="s">
        <v>270</v>
      </c>
      <c r="Z9" s="66" t="s">
        <v>270</v>
      </c>
      <c r="AA9" s="66" t="s">
        <v>270</v>
      </c>
      <c r="AB9" s="66" t="s">
        <v>270</v>
      </c>
      <c r="AC9" s="39" t="s">
        <v>2514</v>
      </c>
      <c r="AD9" s="66" t="s">
        <v>2515</v>
      </c>
    </row>
    <row r="10" spans="1:30" ht="204" x14ac:dyDescent="0.45">
      <c r="A10" s="61" t="s">
        <v>2521</v>
      </c>
      <c r="B10" s="62" t="s">
        <v>2522</v>
      </c>
      <c r="C10" s="63">
        <v>43941</v>
      </c>
      <c r="D10" s="65">
        <v>43941</v>
      </c>
      <c r="E10" s="60" t="s">
        <v>2523</v>
      </c>
      <c r="F10" s="134" t="s">
        <v>2523</v>
      </c>
      <c r="G10" s="137" t="s">
        <v>122</v>
      </c>
      <c r="H10" s="137" t="s">
        <v>116</v>
      </c>
      <c r="I10" s="66" t="s">
        <v>2524</v>
      </c>
      <c r="J10" s="60" t="s">
        <v>293</v>
      </c>
      <c r="K10" s="60">
        <v>2020</v>
      </c>
      <c r="L10" s="137" t="s">
        <v>2591</v>
      </c>
      <c r="M10" s="60" t="s">
        <v>2525</v>
      </c>
      <c r="N10" s="137"/>
      <c r="O10" s="60" t="s">
        <v>269</v>
      </c>
      <c r="P10" s="60" t="s">
        <v>269</v>
      </c>
      <c r="Q10" s="60" t="s">
        <v>269</v>
      </c>
      <c r="R10" s="63"/>
      <c r="S10" s="66" t="s">
        <v>114</v>
      </c>
      <c r="T10" s="60" t="s">
        <v>2526</v>
      </c>
      <c r="U10" s="60" t="s">
        <v>270</v>
      </c>
      <c r="V10" s="60" t="s">
        <v>270</v>
      </c>
      <c r="W10" s="66" t="s">
        <v>270</v>
      </c>
      <c r="X10" s="60" t="s">
        <v>270</v>
      </c>
      <c r="Y10" s="60" t="s">
        <v>270</v>
      </c>
      <c r="Z10" s="66" t="s">
        <v>270</v>
      </c>
      <c r="AA10" s="66" t="s">
        <v>270</v>
      </c>
      <c r="AB10" s="66" t="s">
        <v>270</v>
      </c>
      <c r="AC10" s="39" t="s">
        <v>2514</v>
      </c>
      <c r="AD10" s="66" t="s">
        <v>2515</v>
      </c>
    </row>
    <row r="11" spans="1:30" ht="102" x14ac:dyDescent="0.45">
      <c r="A11" s="61" t="s">
        <v>2527</v>
      </c>
      <c r="B11" s="62" t="s">
        <v>2528</v>
      </c>
      <c r="C11" s="63">
        <v>43952</v>
      </c>
      <c r="D11" s="65">
        <v>43942</v>
      </c>
      <c r="E11" s="60" t="s">
        <v>2529</v>
      </c>
      <c r="F11" s="134" t="s">
        <v>2529</v>
      </c>
      <c r="G11" s="137" t="s">
        <v>115</v>
      </c>
      <c r="H11" s="137" t="s">
        <v>116</v>
      </c>
      <c r="I11" s="66" t="s">
        <v>2530</v>
      </c>
      <c r="J11" s="60" t="s">
        <v>2531</v>
      </c>
      <c r="K11" s="60">
        <v>2020</v>
      </c>
      <c r="L11" s="137" t="s">
        <v>2592</v>
      </c>
      <c r="M11" s="60" t="s">
        <v>2532</v>
      </c>
      <c r="N11" s="137" t="s">
        <v>2533</v>
      </c>
      <c r="O11" s="60" t="s">
        <v>269</v>
      </c>
      <c r="P11" s="60" t="s">
        <v>270</v>
      </c>
      <c r="Q11" s="60" t="s">
        <v>270</v>
      </c>
      <c r="R11" s="63" t="s">
        <v>270</v>
      </c>
      <c r="S11" s="66" t="s">
        <v>114</v>
      </c>
      <c r="T11" s="60"/>
      <c r="U11" s="60" t="s">
        <v>269</v>
      </c>
      <c r="V11" s="60" t="s">
        <v>269</v>
      </c>
      <c r="W11" s="66" t="s">
        <v>269</v>
      </c>
      <c r="X11" s="60" t="s">
        <v>269</v>
      </c>
      <c r="Y11" s="60" t="s">
        <v>269</v>
      </c>
      <c r="Z11" s="66" t="s">
        <v>270</v>
      </c>
      <c r="AA11" s="66" t="s">
        <v>270</v>
      </c>
      <c r="AB11" s="66" t="s">
        <v>270</v>
      </c>
      <c r="AC11" s="39" t="s">
        <v>2514</v>
      </c>
      <c r="AD11" s="66" t="s">
        <v>2515</v>
      </c>
    </row>
    <row r="12" spans="1:30" ht="102" x14ac:dyDescent="0.45">
      <c r="A12" s="61" t="s">
        <v>2527</v>
      </c>
      <c r="B12" s="62" t="s">
        <v>2528</v>
      </c>
      <c r="C12" s="63">
        <v>43942</v>
      </c>
      <c r="D12" s="65">
        <v>43942</v>
      </c>
      <c r="E12" s="60" t="s">
        <v>2529</v>
      </c>
      <c r="F12" s="134" t="s">
        <v>2529</v>
      </c>
      <c r="G12" s="137" t="s">
        <v>115</v>
      </c>
      <c r="H12" s="137" t="s">
        <v>116</v>
      </c>
      <c r="I12" s="66" t="s">
        <v>2530</v>
      </c>
      <c r="J12" s="60" t="s">
        <v>2534</v>
      </c>
      <c r="K12" s="60">
        <v>2020</v>
      </c>
      <c r="L12" s="137" t="s">
        <v>2592</v>
      </c>
      <c r="M12" s="60" t="s">
        <v>2533</v>
      </c>
      <c r="N12" s="137" t="s">
        <v>122</v>
      </c>
      <c r="O12" s="60" t="s">
        <v>269</v>
      </c>
      <c r="P12" s="60"/>
      <c r="Q12" s="60"/>
      <c r="R12" s="63"/>
      <c r="S12" s="66" t="s">
        <v>114</v>
      </c>
      <c r="T12" s="60" t="s">
        <v>2535</v>
      </c>
      <c r="U12" s="60" t="s">
        <v>269</v>
      </c>
      <c r="V12" s="60" t="s">
        <v>269</v>
      </c>
      <c r="W12" s="66" t="s">
        <v>269</v>
      </c>
      <c r="X12" s="60" t="s">
        <v>269</v>
      </c>
      <c r="Y12" s="60"/>
      <c r="Z12" s="66"/>
      <c r="AA12" s="66"/>
      <c r="AB12" s="66"/>
      <c r="AC12" s="39" t="s">
        <v>2514</v>
      </c>
      <c r="AD12" s="66" t="s">
        <v>2515</v>
      </c>
    </row>
    <row r="13" spans="1:30" ht="395.25" x14ac:dyDescent="0.45">
      <c r="A13" s="61" t="s">
        <v>2536</v>
      </c>
      <c r="B13" s="62" t="s">
        <v>2537</v>
      </c>
      <c r="C13" s="63">
        <v>43956</v>
      </c>
      <c r="D13" s="65">
        <v>43957</v>
      </c>
      <c r="E13" s="60" t="s">
        <v>2538</v>
      </c>
      <c r="F13" s="134" t="s">
        <v>2538</v>
      </c>
      <c r="G13" s="137" t="s">
        <v>121</v>
      </c>
      <c r="H13" s="137" t="s">
        <v>118</v>
      </c>
      <c r="I13" s="66" t="s">
        <v>2539</v>
      </c>
      <c r="J13" s="60" t="s">
        <v>2540</v>
      </c>
      <c r="K13" s="60">
        <v>2020</v>
      </c>
      <c r="L13" s="137" t="s">
        <v>2592</v>
      </c>
      <c r="M13" s="60"/>
      <c r="N13" s="137" t="s">
        <v>2541</v>
      </c>
      <c r="O13" s="60" t="s">
        <v>269</v>
      </c>
      <c r="P13" s="60" t="s">
        <v>270</v>
      </c>
      <c r="Q13" s="60" t="s">
        <v>270</v>
      </c>
      <c r="R13" s="63" t="s">
        <v>270</v>
      </c>
      <c r="S13" s="66" t="s">
        <v>39</v>
      </c>
      <c r="T13" s="60" t="s">
        <v>2542</v>
      </c>
      <c r="U13" s="60" t="s">
        <v>270</v>
      </c>
      <c r="V13" s="60" t="s">
        <v>270</v>
      </c>
      <c r="W13" s="66" t="s">
        <v>270</v>
      </c>
      <c r="X13" s="60" t="s">
        <v>269</v>
      </c>
      <c r="Y13" s="60" t="s">
        <v>270</v>
      </c>
      <c r="Z13" s="66" t="s">
        <v>270</v>
      </c>
      <c r="AA13" s="66" t="s">
        <v>270</v>
      </c>
      <c r="AB13" s="66" t="s">
        <v>270</v>
      </c>
      <c r="AC13" s="39" t="s">
        <v>2514</v>
      </c>
      <c r="AD13" s="66" t="s">
        <v>2515</v>
      </c>
    </row>
    <row r="14" spans="1:30" ht="204" x14ac:dyDescent="0.45">
      <c r="A14" s="61" t="s">
        <v>2543</v>
      </c>
      <c r="B14" s="62" t="s">
        <v>2544</v>
      </c>
      <c r="C14" s="63">
        <v>43960</v>
      </c>
      <c r="D14" s="65">
        <v>43961</v>
      </c>
      <c r="E14" s="60" t="s">
        <v>2545</v>
      </c>
      <c r="F14" s="134" t="s">
        <v>2545</v>
      </c>
      <c r="G14" s="137" t="s">
        <v>2546</v>
      </c>
      <c r="H14" s="137" t="s">
        <v>116</v>
      </c>
      <c r="I14" s="66" t="s">
        <v>2547</v>
      </c>
      <c r="J14" s="60" t="s">
        <v>2548</v>
      </c>
      <c r="K14" s="60">
        <v>2020</v>
      </c>
      <c r="L14" s="137" t="s">
        <v>2592</v>
      </c>
      <c r="M14" s="60"/>
      <c r="N14" s="137" t="s">
        <v>2549</v>
      </c>
      <c r="O14" s="60" t="s">
        <v>269</v>
      </c>
      <c r="P14" s="60" t="s">
        <v>270</v>
      </c>
      <c r="Q14" s="60" t="s">
        <v>270</v>
      </c>
      <c r="R14" s="63" t="s">
        <v>270</v>
      </c>
      <c r="S14" s="66" t="s">
        <v>114</v>
      </c>
      <c r="T14" s="60" t="s">
        <v>302</v>
      </c>
      <c r="U14" s="60" t="s">
        <v>269</v>
      </c>
      <c r="V14" s="60" t="s">
        <v>270</v>
      </c>
      <c r="W14" s="66" t="s">
        <v>270</v>
      </c>
      <c r="X14" s="60" t="s">
        <v>269</v>
      </c>
      <c r="Y14" s="60" t="s">
        <v>269</v>
      </c>
      <c r="Z14" s="66" t="s">
        <v>270</v>
      </c>
      <c r="AA14" s="66" t="s">
        <v>270</v>
      </c>
      <c r="AB14" s="66" t="s">
        <v>270</v>
      </c>
      <c r="AC14" s="39" t="s">
        <v>2514</v>
      </c>
      <c r="AD14" s="66" t="s">
        <v>2515</v>
      </c>
    </row>
    <row r="15" spans="1:30" ht="65.650000000000006" x14ac:dyDescent="0.45">
      <c r="A15" s="61" t="s">
        <v>311</v>
      </c>
      <c r="B15" s="62" t="s">
        <v>312</v>
      </c>
      <c r="C15" s="63">
        <v>2020</v>
      </c>
      <c r="D15" s="65">
        <v>43964</v>
      </c>
      <c r="E15" s="60" t="s">
        <v>313</v>
      </c>
      <c r="F15" s="134" t="s">
        <v>313</v>
      </c>
      <c r="G15" s="137" t="s">
        <v>120</v>
      </c>
      <c r="H15" s="137" t="s">
        <v>118</v>
      </c>
      <c r="I15" s="66" t="s">
        <v>314</v>
      </c>
      <c r="J15" s="60" t="s">
        <v>315</v>
      </c>
      <c r="K15" s="60">
        <v>2020</v>
      </c>
      <c r="L15" s="137" t="s">
        <v>2592</v>
      </c>
      <c r="M15" s="60" t="s">
        <v>316</v>
      </c>
      <c r="N15" s="137"/>
      <c r="O15" s="60" t="s">
        <v>269</v>
      </c>
      <c r="P15" s="60" t="s">
        <v>270</v>
      </c>
      <c r="Q15" s="60" t="s">
        <v>270</v>
      </c>
      <c r="R15" s="63" t="s">
        <v>270</v>
      </c>
      <c r="S15" s="66" t="s">
        <v>119</v>
      </c>
      <c r="T15" s="60">
        <v>1</v>
      </c>
      <c r="U15" s="60" t="s">
        <v>270</v>
      </c>
      <c r="V15" s="60" t="s">
        <v>270</v>
      </c>
      <c r="W15" s="66" t="s">
        <v>270</v>
      </c>
      <c r="X15" s="60" t="s">
        <v>269</v>
      </c>
      <c r="Y15" s="60" t="s">
        <v>269</v>
      </c>
      <c r="Z15" s="66" t="s">
        <v>270</v>
      </c>
      <c r="AA15" s="66" t="s">
        <v>270</v>
      </c>
      <c r="AB15" s="66" t="s">
        <v>270</v>
      </c>
      <c r="AC15" s="39" t="s">
        <v>2514</v>
      </c>
      <c r="AD15" s="66" t="s">
        <v>2515</v>
      </c>
    </row>
    <row r="16" spans="1:30" ht="78.75" x14ac:dyDescent="0.45">
      <c r="A16" s="61" t="s">
        <v>2550</v>
      </c>
      <c r="B16" s="62" t="s">
        <v>2551</v>
      </c>
      <c r="C16" s="63">
        <v>43949</v>
      </c>
      <c r="D16" s="65">
        <v>43955</v>
      </c>
      <c r="E16" s="60" t="s">
        <v>2552</v>
      </c>
      <c r="F16" s="134" t="s">
        <v>2552</v>
      </c>
      <c r="G16" s="137" t="s">
        <v>125</v>
      </c>
      <c r="H16" s="137" t="s">
        <v>118</v>
      </c>
      <c r="I16" s="66" t="s">
        <v>2553</v>
      </c>
      <c r="J16" s="60" t="s">
        <v>293</v>
      </c>
      <c r="K16" s="60" t="s">
        <v>292</v>
      </c>
      <c r="L16" s="137" t="s">
        <v>2591</v>
      </c>
      <c r="M16" s="60"/>
      <c r="N16" s="137" t="s">
        <v>2554</v>
      </c>
      <c r="O16" s="60" t="s">
        <v>269</v>
      </c>
      <c r="P16" s="60" t="s">
        <v>270</v>
      </c>
      <c r="Q16" s="60" t="s">
        <v>269</v>
      </c>
      <c r="R16" s="63" t="s">
        <v>270</v>
      </c>
      <c r="S16" s="66" t="s">
        <v>119</v>
      </c>
      <c r="T16" s="60" t="s">
        <v>2555</v>
      </c>
      <c r="U16" s="60" t="s">
        <v>270</v>
      </c>
      <c r="V16" s="60" t="s">
        <v>270</v>
      </c>
      <c r="W16" s="66" t="s">
        <v>270</v>
      </c>
      <c r="X16" s="60" t="s">
        <v>270</v>
      </c>
      <c r="Y16" s="60" t="s">
        <v>270</v>
      </c>
      <c r="Z16" s="66" t="s">
        <v>270</v>
      </c>
      <c r="AA16" s="66" t="s">
        <v>270</v>
      </c>
      <c r="AB16" s="66" t="s">
        <v>270</v>
      </c>
      <c r="AC16" s="39" t="s">
        <v>2514</v>
      </c>
      <c r="AD16" s="66" t="s">
        <v>2515</v>
      </c>
    </row>
    <row r="17" spans="1:30" ht="395.25" x14ac:dyDescent="0.45">
      <c r="A17" s="61" t="s">
        <v>2556</v>
      </c>
      <c r="B17" s="62" t="s">
        <v>2557</v>
      </c>
      <c r="C17" s="63">
        <v>43953</v>
      </c>
      <c r="D17" s="65">
        <v>43958</v>
      </c>
      <c r="E17" s="60" t="s">
        <v>2558</v>
      </c>
      <c r="F17" s="134" t="s">
        <v>2558</v>
      </c>
      <c r="G17" s="137" t="s">
        <v>115</v>
      </c>
      <c r="H17" s="137" t="s">
        <v>116</v>
      </c>
      <c r="I17" s="66" t="s">
        <v>2559</v>
      </c>
      <c r="J17" s="60" t="s">
        <v>293</v>
      </c>
      <c r="K17" s="60" t="s">
        <v>292</v>
      </c>
      <c r="L17" s="137" t="s">
        <v>2591</v>
      </c>
      <c r="M17" s="60"/>
      <c r="N17" s="137" t="s">
        <v>2560</v>
      </c>
      <c r="O17" s="60" t="s">
        <v>269</v>
      </c>
      <c r="P17" s="60" t="s">
        <v>270</v>
      </c>
      <c r="Q17" s="60" t="s">
        <v>269</v>
      </c>
      <c r="R17" s="63" t="s">
        <v>270</v>
      </c>
      <c r="S17" s="66" t="s">
        <v>114</v>
      </c>
      <c r="T17" s="60" t="s">
        <v>270</v>
      </c>
      <c r="U17" s="60" t="s">
        <v>270</v>
      </c>
      <c r="V17" s="60" t="s">
        <v>270</v>
      </c>
      <c r="W17" s="66" t="s">
        <v>270</v>
      </c>
      <c r="X17" s="60" t="s">
        <v>270</v>
      </c>
      <c r="Y17" s="60" t="s">
        <v>270</v>
      </c>
      <c r="Z17" s="66" t="s">
        <v>270</v>
      </c>
      <c r="AA17" s="66" t="s">
        <v>270</v>
      </c>
      <c r="AB17" s="66" t="s">
        <v>270</v>
      </c>
      <c r="AC17" s="39" t="s">
        <v>2514</v>
      </c>
      <c r="AD17" s="66" t="s">
        <v>2515</v>
      </c>
    </row>
    <row r="18" spans="1:30" ht="216.75" x14ac:dyDescent="0.45">
      <c r="A18" s="61" t="s">
        <v>2561</v>
      </c>
      <c r="B18" s="62" t="s">
        <v>2562</v>
      </c>
      <c r="C18" s="63">
        <v>43955</v>
      </c>
      <c r="D18" s="65">
        <v>43959</v>
      </c>
      <c r="E18" s="60" t="s">
        <v>2563</v>
      </c>
      <c r="F18" s="134" t="s">
        <v>2563</v>
      </c>
      <c r="G18" s="137" t="s">
        <v>117</v>
      </c>
      <c r="H18" s="137" t="s">
        <v>126</v>
      </c>
      <c r="I18" s="66" t="s">
        <v>2564</v>
      </c>
      <c r="J18" s="60" t="s">
        <v>293</v>
      </c>
      <c r="K18" s="60" t="s">
        <v>292</v>
      </c>
      <c r="L18" s="137" t="s">
        <v>2591</v>
      </c>
      <c r="M18" s="60"/>
      <c r="N18" s="137" t="s">
        <v>2565</v>
      </c>
      <c r="O18" s="60" t="s">
        <v>269</v>
      </c>
      <c r="P18" s="60" t="s">
        <v>270</v>
      </c>
      <c r="Q18" s="60" t="s">
        <v>269</v>
      </c>
      <c r="R18" s="63" t="s">
        <v>270</v>
      </c>
      <c r="S18" s="66" t="s">
        <v>114</v>
      </c>
      <c r="T18" s="60" t="s">
        <v>2566</v>
      </c>
      <c r="U18" s="60" t="s">
        <v>270</v>
      </c>
      <c r="V18" s="60" t="s">
        <v>270</v>
      </c>
      <c r="W18" s="66" t="s">
        <v>270</v>
      </c>
      <c r="X18" s="60" t="s">
        <v>270</v>
      </c>
      <c r="Y18" s="60" t="s">
        <v>270</v>
      </c>
      <c r="Z18" s="66" t="s">
        <v>270</v>
      </c>
      <c r="AA18" s="66" t="s">
        <v>269</v>
      </c>
      <c r="AB18" s="66" t="s">
        <v>270</v>
      </c>
      <c r="AC18" s="39" t="s">
        <v>2514</v>
      </c>
      <c r="AD18" s="66" t="s">
        <v>2515</v>
      </c>
    </row>
    <row r="19" spans="1:30" ht="216.75" x14ac:dyDescent="0.45">
      <c r="A19" s="61" t="s">
        <v>295</v>
      </c>
      <c r="B19" s="62" t="s">
        <v>300</v>
      </c>
      <c r="C19" s="63">
        <v>43960</v>
      </c>
      <c r="D19" s="65">
        <v>43966</v>
      </c>
      <c r="E19" s="60" t="s">
        <v>296</v>
      </c>
      <c r="F19" s="134" t="s">
        <v>296</v>
      </c>
      <c r="G19" s="137" t="s">
        <v>115</v>
      </c>
      <c r="H19" s="137" t="s">
        <v>116</v>
      </c>
      <c r="I19" s="66" t="s">
        <v>297</v>
      </c>
      <c r="J19" s="60" t="s">
        <v>293</v>
      </c>
      <c r="K19" s="60" t="s">
        <v>292</v>
      </c>
      <c r="L19" s="137" t="s">
        <v>2591</v>
      </c>
      <c r="M19" s="60" t="s">
        <v>298</v>
      </c>
      <c r="N19" s="137"/>
      <c r="O19" s="60" t="s">
        <v>269</v>
      </c>
      <c r="P19" s="60" t="s">
        <v>270</v>
      </c>
      <c r="Q19" s="60" t="s">
        <v>269</v>
      </c>
      <c r="R19" s="63" t="s">
        <v>270</v>
      </c>
      <c r="S19" s="66" t="s">
        <v>114</v>
      </c>
      <c r="T19" s="60" t="s">
        <v>299</v>
      </c>
      <c r="U19" s="60" t="s">
        <v>269</v>
      </c>
      <c r="V19" s="60" t="s">
        <v>269</v>
      </c>
      <c r="W19" s="66" t="s">
        <v>269</v>
      </c>
      <c r="X19" s="60" t="s">
        <v>269</v>
      </c>
      <c r="Y19" s="60" t="s">
        <v>270</v>
      </c>
      <c r="Z19" s="66" t="s">
        <v>270</v>
      </c>
      <c r="AA19" s="66" t="s">
        <v>270</v>
      </c>
      <c r="AB19" s="66" t="s">
        <v>270</v>
      </c>
      <c r="AC19" s="39" t="s">
        <v>2514</v>
      </c>
      <c r="AD19" s="66" t="s">
        <v>2515</v>
      </c>
    </row>
    <row r="20" spans="1:30" ht="127.5" x14ac:dyDescent="0.45">
      <c r="A20" s="61" t="s">
        <v>278</v>
      </c>
      <c r="B20" s="62" t="s">
        <v>279</v>
      </c>
      <c r="C20" s="63">
        <v>43965</v>
      </c>
      <c r="D20" s="65">
        <v>43967</v>
      </c>
      <c r="E20" s="60" t="s">
        <v>280</v>
      </c>
      <c r="F20" s="134" t="s">
        <v>280</v>
      </c>
      <c r="G20" s="137" t="s">
        <v>115</v>
      </c>
      <c r="H20" s="137" t="s">
        <v>116</v>
      </c>
      <c r="I20" s="66" t="s">
        <v>281</v>
      </c>
      <c r="J20" s="60" t="s">
        <v>273</v>
      </c>
      <c r="K20" s="60">
        <v>2020</v>
      </c>
      <c r="L20" s="137" t="s">
        <v>2592</v>
      </c>
      <c r="M20" s="60" t="s">
        <v>282</v>
      </c>
      <c r="N20" s="137"/>
      <c r="O20" s="60" t="s">
        <v>269</v>
      </c>
      <c r="P20" s="60" t="s">
        <v>270</v>
      </c>
      <c r="Q20" s="60" t="s">
        <v>269</v>
      </c>
      <c r="R20" s="63" t="s">
        <v>270</v>
      </c>
      <c r="S20" s="66" t="s">
        <v>114</v>
      </c>
      <c r="T20" s="60" t="s">
        <v>270</v>
      </c>
      <c r="U20" s="60" t="s">
        <v>270</v>
      </c>
      <c r="V20" s="60" t="s">
        <v>270</v>
      </c>
      <c r="W20" s="66" t="s">
        <v>270</v>
      </c>
      <c r="X20" s="60" t="s">
        <v>270</v>
      </c>
      <c r="Y20" s="60" t="s">
        <v>270</v>
      </c>
      <c r="Z20" s="66" t="s">
        <v>270</v>
      </c>
      <c r="AA20" s="66" t="s">
        <v>270</v>
      </c>
      <c r="AB20" s="66" t="s">
        <v>270</v>
      </c>
      <c r="AC20" s="39" t="s">
        <v>2514</v>
      </c>
      <c r="AD20" s="66" t="s">
        <v>2515</v>
      </c>
    </row>
    <row r="21" spans="1:30" ht="229.5" x14ac:dyDescent="0.45">
      <c r="A21" s="61" t="s">
        <v>2567</v>
      </c>
      <c r="B21" s="62" t="s">
        <v>2568</v>
      </c>
      <c r="C21" s="63">
        <v>43946</v>
      </c>
      <c r="D21" s="65">
        <v>43951</v>
      </c>
      <c r="E21" s="60" t="s">
        <v>2569</v>
      </c>
      <c r="F21" s="134" t="s">
        <v>2569</v>
      </c>
      <c r="G21" s="137" t="s">
        <v>115</v>
      </c>
      <c r="H21" s="137" t="s">
        <v>116</v>
      </c>
      <c r="I21" s="66" t="s">
        <v>2570</v>
      </c>
      <c r="J21" s="60" t="s">
        <v>293</v>
      </c>
      <c r="K21" s="60" t="s">
        <v>292</v>
      </c>
      <c r="L21" s="137" t="s">
        <v>2591</v>
      </c>
      <c r="M21" s="60"/>
      <c r="N21" s="137" t="s">
        <v>2571</v>
      </c>
      <c r="O21" s="60" t="s">
        <v>269</v>
      </c>
      <c r="P21" s="60" t="s">
        <v>270</v>
      </c>
      <c r="Q21" s="60" t="s">
        <v>269</v>
      </c>
      <c r="R21" s="63" t="s">
        <v>270</v>
      </c>
      <c r="S21" s="66" t="s">
        <v>114</v>
      </c>
      <c r="T21" s="60" t="s">
        <v>270</v>
      </c>
      <c r="U21" s="60" t="s">
        <v>270</v>
      </c>
      <c r="V21" s="60" t="s">
        <v>270</v>
      </c>
      <c r="W21" s="66" t="s">
        <v>270</v>
      </c>
      <c r="X21" s="60" t="s">
        <v>270</v>
      </c>
      <c r="Y21" s="60" t="s">
        <v>270</v>
      </c>
      <c r="Z21" s="66" t="s">
        <v>270</v>
      </c>
      <c r="AA21" s="66" t="s">
        <v>270</v>
      </c>
      <c r="AB21" s="66" t="s">
        <v>270</v>
      </c>
      <c r="AC21" s="39" t="s">
        <v>2514</v>
      </c>
      <c r="AD21" s="66" t="s">
        <v>2515</v>
      </c>
    </row>
    <row r="22" spans="1:30" ht="153" x14ac:dyDescent="0.45">
      <c r="A22" s="61" t="s">
        <v>2572</v>
      </c>
      <c r="B22" s="62" t="s">
        <v>2573</v>
      </c>
      <c r="C22" s="63">
        <v>43945</v>
      </c>
      <c r="D22" s="65">
        <v>43951</v>
      </c>
      <c r="E22" s="60" t="s">
        <v>2574</v>
      </c>
      <c r="F22" s="134" t="s">
        <v>2574</v>
      </c>
      <c r="G22" s="137" t="s">
        <v>122</v>
      </c>
      <c r="H22" s="137" t="s">
        <v>123</v>
      </c>
      <c r="I22" s="66" t="s">
        <v>2575</v>
      </c>
      <c r="J22" s="60" t="s">
        <v>2096</v>
      </c>
      <c r="K22" s="60">
        <v>2020</v>
      </c>
      <c r="L22" s="137" t="s">
        <v>2592</v>
      </c>
      <c r="M22" s="60"/>
      <c r="N22" s="137" t="s">
        <v>2576</v>
      </c>
      <c r="O22" s="60" t="s">
        <v>269</v>
      </c>
      <c r="P22" s="60" t="s">
        <v>270</v>
      </c>
      <c r="Q22" s="60" t="s">
        <v>270</v>
      </c>
      <c r="R22" s="63" t="s">
        <v>270</v>
      </c>
      <c r="S22" s="66" t="s">
        <v>114</v>
      </c>
      <c r="T22" s="60" t="s">
        <v>270</v>
      </c>
      <c r="U22" s="60" t="s">
        <v>270</v>
      </c>
      <c r="V22" s="60" t="s">
        <v>270</v>
      </c>
      <c r="W22" s="66" t="s">
        <v>270</v>
      </c>
      <c r="X22" s="60" t="s">
        <v>270</v>
      </c>
      <c r="Y22" s="60" t="s">
        <v>270</v>
      </c>
      <c r="Z22" s="66" t="s">
        <v>270</v>
      </c>
      <c r="AA22" s="66" t="s">
        <v>270</v>
      </c>
      <c r="AB22" s="66" t="s">
        <v>270</v>
      </c>
      <c r="AC22" s="39" t="s">
        <v>2514</v>
      </c>
      <c r="AD22" s="66" t="s">
        <v>2515</v>
      </c>
    </row>
    <row r="23" spans="1:30" ht="153" x14ac:dyDescent="0.45">
      <c r="A23" s="61" t="s">
        <v>2577</v>
      </c>
      <c r="B23" s="62" t="s">
        <v>2578</v>
      </c>
      <c r="C23" s="63">
        <v>43922</v>
      </c>
      <c r="D23" s="65">
        <v>43945</v>
      </c>
      <c r="E23" s="60" t="s">
        <v>2579</v>
      </c>
      <c r="F23" s="134" t="s">
        <v>2579</v>
      </c>
      <c r="G23" s="137" t="s">
        <v>125</v>
      </c>
      <c r="H23" s="137" t="s">
        <v>116</v>
      </c>
      <c r="I23" s="66" t="s">
        <v>2580</v>
      </c>
      <c r="J23" s="60" t="s">
        <v>2581</v>
      </c>
      <c r="K23" s="60">
        <v>2020</v>
      </c>
      <c r="L23" s="137" t="s">
        <v>2592</v>
      </c>
      <c r="M23" s="60"/>
      <c r="N23" s="137" t="s">
        <v>2582</v>
      </c>
      <c r="O23" s="60" t="s">
        <v>269</v>
      </c>
      <c r="P23" s="60" t="s">
        <v>270</v>
      </c>
      <c r="Q23" s="60" t="s">
        <v>269</v>
      </c>
      <c r="R23" s="63" t="s">
        <v>270</v>
      </c>
      <c r="S23" s="66" t="s">
        <v>119</v>
      </c>
      <c r="T23" s="60" t="s">
        <v>270</v>
      </c>
      <c r="U23" s="60" t="s">
        <v>270</v>
      </c>
      <c r="V23" s="60" t="s">
        <v>270</v>
      </c>
      <c r="W23" s="66" t="s">
        <v>270</v>
      </c>
      <c r="X23" s="60" t="s">
        <v>270</v>
      </c>
      <c r="Y23" s="60" t="s">
        <v>270</v>
      </c>
      <c r="Z23" s="66" t="s">
        <v>270</v>
      </c>
      <c r="AA23" s="66" t="s">
        <v>270</v>
      </c>
      <c r="AB23" s="66" t="s">
        <v>270</v>
      </c>
      <c r="AC23" s="39" t="s">
        <v>2514</v>
      </c>
      <c r="AD23" s="66" t="s">
        <v>2515</v>
      </c>
    </row>
    <row r="24" spans="1:30" ht="140.25" x14ac:dyDescent="0.45">
      <c r="A24" s="61" t="s">
        <v>2583</v>
      </c>
      <c r="B24" s="62" t="s">
        <v>2584</v>
      </c>
      <c r="C24" s="63">
        <v>43932</v>
      </c>
      <c r="D24" s="65">
        <v>43941</v>
      </c>
      <c r="E24" s="60" t="s">
        <v>2585</v>
      </c>
      <c r="F24" s="134" t="s">
        <v>2585</v>
      </c>
      <c r="G24" s="137" t="s">
        <v>121</v>
      </c>
      <c r="H24" s="137" t="s">
        <v>118</v>
      </c>
      <c r="I24" s="66" t="s">
        <v>2586</v>
      </c>
      <c r="J24" s="60" t="s">
        <v>2587</v>
      </c>
      <c r="K24" s="60">
        <v>2020</v>
      </c>
      <c r="L24" s="137" t="s">
        <v>2593</v>
      </c>
      <c r="M24" s="60" t="s">
        <v>2588</v>
      </c>
      <c r="N24" s="137" t="s">
        <v>122</v>
      </c>
      <c r="O24" s="60" t="s">
        <v>269</v>
      </c>
      <c r="P24" s="60" t="s">
        <v>270</v>
      </c>
      <c r="Q24" s="60" t="s">
        <v>269</v>
      </c>
      <c r="R24" s="63" t="s">
        <v>270</v>
      </c>
      <c r="S24" s="66" t="s">
        <v>39</v>
      </c>
      <c r="T24" s="60" t="s">
        <v>2589</v>
      </c>
      <c r="U24" s="60" t="s">
        <v>269</v>
      </c>
      <c r="V24" s="60" t="s">
        <v>270</v>
      </c>
      <c r="W24" s="66" t="s">
        <v>270</v>
      </c>
      <c r="X24" s="60" t="s">
        <v>270</v>
      </c>
      <c r="Y24" s="60" t="s">
        <v>269</v>
      </c>
      <c r="Z24" s="66" t="s">
        <v>269</v>
      </c>
      <c r="AA24" s="66" t="s">
        <v>270</v>
      </c>
      <c r="AB24" s="66" t="s">
        <v>270</v>
      </c>
      <c r="AC24" s="39" t="s">
        <v>2514</v>
      </c>
      <c r="AD24" s="66" t="s">
        <v>2515</v>
      </c>
    </row>
    <row r="108" ht="166.5" customHeight="1" x14ac:dyDescent="0.45"/>
    <row r="123" ht="22.5" customHeight="1" x14ac:dyDescent="0.45"/>
    <row r="124" ht="21" customHeight="1" x14ac:dyDescent="0.45"/>
    <row r="125" ht="16.5" customHeight="1" x14ac:dyDescent="0.45"/>
    <row r="126" ht="54" customHeight="1" x14ac:dyDescent="0.45"/>
    <row r="129" ht="21.75" customHeight="1" x14ac:dyDescent="0.45"/>
    <row r="130" ht="27" customHeight="1" x14ac:dyDescent="0.45"/>
    <row r="131" ht="43.5" customHeight="1" x14ac:dyDescent="0.45"/>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vt:lpstr>
      <vt:lpstr>Calculations (Hide)</vt:lpstr>
      <vt:lpstr>Articles</vt:lpstr>
      <vt:lpstr>Article Dashboard</vt:lpstr>
      <vt:lpstr>Search Terms and Databases</vt:lpstr>
      <vt:lpstr>Clinical Trials</vt:lpstr>
      <vt:lpstr>Special Int., Breastfeeding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Helena Helena</cp:lastModifiedBy>
  <cp:revision/>
  <dcterms:created xsi:type="dcterms:W3CDTF">2020-04-07T04:21:36Z</dcterms:created>
  <dcterms:modified xsi:type="dcterms:W3CDTF">2020-06-02T03:28:23Z</dcterms:modified>
  <cp:category/>
  <cp:contentStatus/>
</cp:coreProperties>
</file>